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ESTADOS FINANCIEROS 4 TRIMESTRE\"/>
    </mc:Choice>
  </mc:AlternateContent>
  <bookViews>
    <workbookView xWindow="13536" yWindow="2556" windowWidth="11592" windowHeight="1092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CFG!$A$3:$G$37</definedName>
    <definedName name="_xlnm._FilterDatabase" localSheetId="0" hidden="1">COG!$A$3:$G$76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4" l="1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64" i="4"/>
  <c r="E64" i="4"/>
  <c r="C64" i="4"/>
  <c r="D63" i="4"/>
  <c r="G63" i="4" s="1"/>
  <c r="D62" i="4"/>
  <c r="G62" i="4" s="1"/>
  <c r="D61" i="4"/>
  <c r="G61" i="4" s="1"/>
  <c r="D60" i="4"/>
  <c r="G60" i="4" s="1"/>
  <c r="D59" i="4"/>
  <c r="G59" i="4" s="1"/>
  <c r="D58" i="4"/>
  <c r="G58" i="4" s="1"/>
  <c r="D57" i="4"/>
  <c r="G57" i="4" s="1"/>
  <c r="B64" i="4"/>
  <c r="F50" i="4"/>
  <c r="E50" i="4"/>
  <c r="D49" i="4"/>
  <c r="G49" i="4" s="1"/>
  <c r="D48" i="4"/>
  <c r="G48" i="4" s="1"/>
  <c r="D47" i="4"/>
  <c r="G47" i="4" s="1"/>
  <c r="D46" i="4"/>
  <c r="G46" i="4" s="1"/>
  <c r="C50" i="4"/>
  <c r="B50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39" i="4"/>
  <c r="E39" i="4"/>
  <c r="C39" i="4"/>
  <c r="B39" i="4"/>
  <c r="G50" i="4" l="1"/>
  <c r="G64" i="4"/>
  <c r="D50" i="4"/>
  <c r="D64" i="4"/>
  <c r="G39" i="4"/>
  <c r="D39" i="4"/>
  <c r="D37" i="5" l="1"/>
  <c r="G37" i="5" s="1"/>
  <c r="D36" i="5"/>
  <c r="G36" i="5" s="1"/>
  <c r="D35" i="5"/>
  <c r="D34" i="5"/>
  <c r="G34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3" i="5"/>
  <c r="F23" i="5"/>
  <c r="F15" i="5"/>
  <c r="F6" i="5"/>
  <c r="E33" i="5"/>
  <c r="E23" i="5"/>
  <c r="E15" i="5"/>
  <c r="E6" i="5"/>
  <c r="C33" i="5"/>
  <c r="C23" i="5"/>
  <c r="C15" i="5"/>
  <c r="C6" i="5"/>
  <c r="B33" i="5"/>
  <c r="B23" i="5"/>
  <c r="B15" i="5"/>
  <c r="B6" i="5"/>
  <c r="F10" i="8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6" i="6"/>
  <c r="G6" i="6" s="1"/>
  <c r="D7" i="6"/>
  <c r="G7" i="6" s="1"/>
  <c r="D8" i="6"/>
  <c r="G8" i="6" s="1"/>
  <c r="D9" i="6"/>
  <c r="G9" i="6" s="1"/>
  <c r="D10" i="6"/>
  <c r="G10" i="6" s="1"/>
  <c r="D11" i="6"/>
  <c r="D12" i="6"/>
  <c r="G12" i="6" s="1"/>
  <c r="G28" i="6"/>
  <c r="G11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D69" i="6"/>
  <c r="G69" i="6" s="1"/>
  <c r="G53" i="6"/>
  <c r="D23" i="6"/>
  <c r="G23" i="6" s="1"/>
  <c r="D13" i="6"/>
  <c r="G13" i="6" s="1"/>
  <c r="D43" i="6"/>
  <c r="G43" i="6" s="1"/>
  <c r="D33" i="6"/>
  <c r="G33" i="6" s="1"/>
  <c r="D65" i="6"/>
  <c r="G65" i="6" s="1"/>
  <c r="D57" i="6"/>
  <c r="G57" i="6" s="1"/>
  <c r="F77" i="6"/>
  <c r="B77" i="6"/>
  <c r="C77" i="6"/>
  <c r="D5" i="6"/>
  <c r="E77" i="6"/>
  <c r="D10" i="8"/>
  <c r="B38" i="5"/>
  <c r="G23" i="5"/>
  <c r="G15" i="5"/>
  <c r="D33" i="5"/>
  <c r="G35" i="5"/>
  <c r="G33" i="5" s="1"/>
  <c r="D6" i="5"/>
  <c r="G13" i="5"/>
  <c r="G6" i="5" s="1"/>
  <c r="C38" i="5"/>
  <c r="E38" i="5"/>
  <c r="F38" i="5"/>
  <c r="D23" i="5"/>
  <c r="D15" i="5"/>
  <c r="G10" i="8"/>
  <c r="D38" i="5" l="1"/>
  <c r="D77" i="6"/>
  <c r="G5" i="6"/>
  <c r="G77" i="6" s="1"/>
  <c r="G38" i="5"/>
</calcChain>
</file>

<file path=xl/sharedStrings.xml><?xml version="1.0" encoding="utf-8"?>
<sst xmlns="http://schemas.openxmlformats.org/spreadsheetml/2006/main" count="228" uniqueCount="167">
  <si>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</si>
  <si>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</si>
  <si>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</si>
  <si>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</si>
  <si>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</si>
  <si>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</si>
  <si>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</si>
  <si>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</si>
  <si>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</si>
  <si>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</si>
  <si>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</si>
  <si>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</si>
  <si>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</si>
  <si>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</si>
  <si>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</si>
  <si>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</si>
  <si>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</si>
  <si>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</si>
  <si>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</si>
  <si>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</si>
  <si>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</si>
  <si>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</si>
  <si>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</si>
  <si>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</si>
  <si>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</si>
  <si>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</si>
  <si>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</si>
  <si>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</si>
  <si>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</si>
  <si>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</si>
  <si>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</si>
  <si>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</si>
  <si>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</si>
  <si>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</si>
  <si>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</si>
  <si>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</si>
  <si>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</si>
  <si>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</si>
  <si>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</si>
  <si>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</si>
  <si>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</si>
  <si>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</si>
  <si>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</si>
  <si>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</si>
  <si>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</si>
  <si>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</si>
  <si>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</si>
  <si>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</si>
  <si>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</si>
  <si>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</si>
  <si>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</si>
  <si>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</si>
  <si>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</si>
  <si>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</si>
  <si>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</si>
  <si>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</si>
  <si>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</si>
  <si>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</si>
  <si>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</si>
  <si>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</si>
  <si>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</si>
  <si>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</si>
  <si>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</si>
  <si>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</si>
  <si>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</si>
  <si>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</si>
  <si>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</si>
  <si>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</si>
  <si>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</si>
  <si>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</si>
  <si>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</si>
  <si>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</si>
  <si>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</si>
  <si>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</si>
  <si>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</si>
  <si>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</si>
  <si>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</si>
  <si>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</si>
  <si>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</si>
  <si>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</si>
  <si>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</si>
  <si>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</si>
  <si>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</si>
  <si>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</si>
  <si>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</si>
  <si>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</si>
  <si>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</si>
  <si>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</si>
  <si>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</si>
  <si>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</si>
  <si>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</si>
  <si>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</si>
  <si>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</si>
  <si>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</si>
  <si>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</si>
  <si>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</si>
  <si>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</si>
  <si>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</si>
  <si>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</si>
  <si>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</si>
  <si>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</si>
  <si>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</si>
  <si>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</si>
  <si>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</si>
  <si>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</si>
  <si>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</si>
  <si>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</si>
  <si>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</si>
  <si>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</si>
  <si>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</si>
  <si>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</si>
  <si>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</si>
  <si>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</si>
  <si>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</si>
  <si>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</si>
  <si>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</si>
  <si>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</si>
  <si>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</si>
  <si>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</si>
  <si>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</si>
  <si>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</si>
  <si>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</si>
  <si>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</si>
  <si>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</si>
  <si>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</si>
  <si>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</si>
  <si>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</si>
  <si>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</si>
  <si>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Salamanca, Guanajuato.
Estado Analítico del Ejercicio del Presupuesto de Egresos
Clasificación por Objeto del Gasto (Capítulo y Concepto)
Del 1 de Enero al 31 de Diciembre de 2023</t>
  </si>
  <si>
    <t>Municipio de Salamanca, Guanajuato.
Estado Analítico del Ejercicio del Presupuesto de Egresos
Clasificación Económica (por Tipo de Gasto)
Del 1 de Enero al 31 de Diciembre de 2023</t>
  </si>
  <si>
    <t>31111M260010000 H. AYUNTAMIENTO</t>
  </si>
  <si>
    <t>31111M260020000 PRESIDENCIA MUNICIPAL</t>
  </si>
  <si>
    <t>31111M260030100 SECRETARIA DEL H. AYUNTA</t>
  </si>
  <si>
    <t>31111M260030200 DIRECCION DE FISCALIZACI</t>
  </si>
  <si>
    <t>31111M260030300 DIRECCION DE PROTECCION</t>
  </si>
  <si>
    <t>31111M260040000 JUZGADO MUNICIPAL</t>
  </si>
  <si>
    <t>31111M260050000 TESORERIA MUNICIPAL</t>
  </si>
  <si>
    <t>31111M260060000 CONTRALORIA MUNICIPAL</t>
  </si>
  <si>
    <t>31111M260070000 DIRECCION GENERAL DE SEG</t>
  </si>
  <si>
    <t>31111M260080000 DIR GENERAL DE DESARROLL</t>
  </si>
  <si>
    <t>31111M260090100 DIR GRAL BIENESTAR Y DES</t>
  </si>
  <si>
    <t>31111M260090200 DIR DE LA COMISION MUNIC</t>
  </si>
  <si>
    <t>31111M260100100 DIR GRAL SERVICIOS PUBLI</t>
  </si>
  <si>
    <t>31111M260100200 DIRECCION DE RASTRO MUNI</t>
  </si>
  <si>
    <t>31111M260100300 DIRECCION DE SERVICIO LI</t>
  </si>
  <si>
    <t>31111M260100400 DIRECCION DE ALUMBRADO P</t>
  </si>
  <si>
    <t>31111M260100500 JEFATURA DE PANTEONES</t>
  </si>
  <si>
    <t>31111M260110000 DIRECCION GENERAL DE OBR</t>
  </si>
  <si>
    <t>31111M260120100 OFICIALIA MAYOR</t>
  </si>
  <si>
    <t>31111M260120201 DIRECCION DE RECURSOS MA</t>
  </si>
  <si>
    <t>31111M260120202 JEFATURA DE CONTROL VEHI</t>
  </si>
  <si>
    <t>31111M260120203 JEFATURA DE TALLER MUNIC</t>
  </si>
  <si>
    <t>31111M260120204 JEFATURA DE MANTENIMIENT</t>
  </si>
  <si>
    <t>31111M260120300 DIR TECNOLOGIA DE LA INF</t>
  </si>
  <si>
    <t>31111M260120400 DIR RECURSOS HUMANOS</t>
  </si>
  <si>
    <t>31111M260130000 DIRECCION GENERAL DE COM</t>
  </si>
  <si>
    <t>31111M260140000 DIRECCION GENERAL DE MOV</t>
  </si>
  <si>
    <t>31111M260150000 DIR GRAL DE ORDENAMIENTO</t>
  </si>
  <si>
    <t>31111M260900100 DESARROLLO INTEGRAL DE L</t>
  </si>
  <si>
    <t>31111M260900200 INT SALMAN PRA PERSONAS</t>
  </si>
  <si>
    <t>31111M260900300 INSTITUTO MUNICIPAL DE P</t>
  </si>
  <si>
    <t>31111M260900400 INSTITUTO DE LA MUJER</t>
  </si>
  <si>
    <t>Municipio de Salamanca, Guanajuato.
Estado Analítico del Ejercicio del Presupuesto de Egresos
Clasificación Administrativa
Del 1 de Enero al 31 de Diciembre de 2023</t>
  </si>
  <si>
    <t>Municipio de Salamanca, Guanajuato.
Estado Analítico del Ejercicio del Presupuesto de Egresos
Clasificación Administrativa (Poderes)
Del 1 de Enero al 31 de Diciembre de 2023</t>
  </si>
  <si>
    <t>Municipio de Salamanca, Guanajuato.
Estado Analítico del Ejercicio del Presupuesto de Egresos
Clasificación Administrativa (Sector Paraestatal)
Del 1 de Enero al 31 de Diciembre de 2023</t>
  </si>
  <si>
    <t>Municipio de Salamanca, Guanajuato.
Estado Analítico del Ejercicio del Presupuesto de Egresos
Clasificación Funcional (Finalidad y Función)
Del 1 de Enero al 31 de Diciembre de 2023</t>
  </si>
  <si>
    <t>Coordinación de la Politica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</si>
</sst>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3" xfId="9" applyFont="1" applyFill="1" applyBorder="1" applyAlignment="1">
      <alignment horizontal="center" vertical="center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4" fontId="7" fillId="0" borderId="10" xfId="0" applyNumberFormat="1" applyFont="1" applyBorder="1" applyProtection="1">
      <protection locked="0"/>
    </xf>
    <xf numFmtId="0" fontId="1" fillId="0" borderId="0" xfId="0" applyFont="1" applyAlignment="1">
      <alignment horizontal="left" indent="1"/>
    </xf>
    <xf numFmtId="4" fontId="1" fillId="0" borderId="12" xfId="0" applyNumberFormat="1" applyFont="1" applyBorder="1" applyProtection="1">
      <protection locked="0"/>
    </xf>
    <xf numFmtId="4" fontId="7" fillId="0" borderId="12" xfId="0" applyNumberFormat="1" applyFont="1" applyBorder="1" applyProtection="1">
      <protection locked="0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 indent="1"/>
    </xf>
    <xf numFmtId="4" fontId="1" fillId="0" borderId="11" xfId="0" applyNumberFormat="1" applyFont="1" applyBorder="1" applyProtection="1">
      <protection locked="0"/>
    </xf>
    <xf numFmtId="0" fontId="7" fillId="0" borderId="4" xfId="0" applyFont="1" applyBorder="1" applyAlignment="1" applyProtection="1">
      <alignment horizontal="center"/>
      <protection locked="0"/>
    </xf>
    <xf numFmtId="4" fontId="7" fillId="0" borderId="11" xfId="0" applyNumberFormat="1" applyFont="1" applyBorder="1" applyProtection="1">
      <protection locked="0"/>
    </xf>
    <xf numFmtId="0" fontId="1" fillId="0" borderId="0" xfId="0" applyFont="1" applyAlignment="1">
      <alignment horizontal="left" wrapText="1" indent="1"/>
    </xf>
    <xf numFmtId="0" fontId="7" fillId="2" borderId="13" xfId="9" applyFont="1" applyFill="1" applyBorder="1" applyAlignment="1" applyProtection="1">
      <alignment horizontal="center" vertical="center" wrapText="1"/>
      <protection locked="0"/>
    </xf>
    <xf numFmtId="0" fontId="7" fillId="2" borderId="14" xfId="9" applyFont="1" applyFill="1" applyBorder="1" applyAlignment="1" applyProtection="1">
      <alignment horizontal="center" vertical="center" wrapText="1"/>
      <protection locked="0"/>
    </xf>
    <xf numFmtId="0" fontId="7" fillId="2" borderId="15" xfId="9" applyFont="1" applyFill="1" applyBorder="1" applyAlignment="1" applyProtection="1">
      <alignment horizontal="center" vertical="center" wrapText="1"/>
      <protection locked="0"/>
    </xf>
    <xf numFmtId="0" fontId="7" fillId="2" borderId="16" xfId="9" applyFont="1" applyFill="1" applyBorder="1" applyAlignment="1">
      <alignment horizontal="center" vertical="center"/>
    </xf>
    <xf numFmtId="4" fontId="7" fillId="2" borderId="17" xfId="9" applyNumberFormat="1" applyFont="1" applyFill="1" applyBorder="1" applyAlignment="1">
      <alignment horizontal="center" vertical="center" wrapText="1"/>
    </xf>
    <xf numFmtId="0" fontId="7" fillId="2" borderId="18" xfId="9" applyFont="1" applyFill="1" applyBorder="1" applyAlignment="1">
      <alignment horizontal="center" vertical="center"/>
    </xf>
    <xf numFmtId="4" fontId="7" fillId="2" borderId="19" xfId="9" applyNumberFormat="1" applyFont="1" applyFill="1" applyBorder="1" applyAlignment="1">
      <alignment horizontal="center" vertical="center" wrapText="1"/>
    </xf>
    <xf numFmtId="0" fontId="7" fillId="2" borderId="20" xfId="9" applyFont="1" applyFill="1" applyBorder="1" applyAlignment="1">
      <alignment horizontal="center" vertical="center"/>
    </xf>
    <xf numFmtId="0" fontId="7" fillId="2" borderId="21" xfId="9" applyFont="1" applyFill="1" applyBorder="1" applyAlignment="1">
      <alignment horizontal="center" vertical="center" wrapText="1"/>
    </xf>
    <xf numFmtId="0" fontId="1" fillId="0" borderId="22" xfId="0" applyFont="1" applyBorder="1"/>
    <xf numFmtId="4" fontId="1" fillId="0" borderId="23" xfId="0" applyNumberFormat="1" applyFont="1" applyBorder="1" applyProtection="1">
      <protection locked="0"/>
    </xf>
    <xf numFmtId="0" fontId="1" fillId="0" borderId="20" xfId="0" applyFont="1" applyBorder="1"/>
    <xf numFmtId="4" fontId="1" fillId="0" borderId="19" xfId="0" applyNumberFormat="1" applyFont="1" applyBorder="1" applyProtection="1">
      <protection locked="0"/>
    </xf>
    <xf numFmtId="0" fontId="7" fillId="0" borderId="24" xfId="0" applyFont="1" applyBorder="1" applyAlignment="1" applyProtection="1">
      <alignment horizontal="center"/>
      <protection locked="0"/>
    </xf>
    <xf numFmtId="4" fontId="7" fillId="0" borderId="25" xfId="0" applyNumberFormat="1" applyFont="1" applyBorder="1" applyProtection="1">
      <protection locked="0"/>
    </xf>
    <xf numFmtId="4" fontId="7" fillId="0" borderId="26" xfId="0" applyNumberFormat="1" applyFont="1" applyBorder="1" applyProtection="1">
      <protection locked="0"/>
    </xf>
    <xf numFmtId="0" fontId="1" fillId="0" borderId="2" xfId="9" applyFont="1" applyBorder="1" applyAlignment="1">
      <alignment horizontal="left" vertical="center" indent="1"/>
    </xf>
    <xf numFmtId="4" fontId="1" fillId="0" borderId="10" xfId="9" applyNumberFormat="1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left" indent="1"/>
      <protection locked="0"/>
    </xf>
    <xf numFmtId="0" fontId="7" fillId="0" borderId="8" xfId="0" applyFont="1" applyBorder="1" applyAlignment="1" applyProtection="1">
      <alignment horizontal="center"/>
      <protection locked="0"/>
    </xf>
    <xf numFmtId="4" fontId="7" fillId="0" borderId="6" xfId="0" applyNumberFormat="1" applyFont="1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 indent="1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left" wrapText="1" indent="1"/>
      <protection locked="0"/>
    </xf>
    <xf numFmtId="0" fontId="7" fillId="0" borderId="12" xfId="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81</xdr:row>
      <xdr:rowOff>0</xdr:rowOff>
    </xdr:from>
    <xdr:to>
      <xdr:col>3</xdr:col>
      <xdr:colOff>927734</xdr:colOff>
      <xdr:row>85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5C0FE13-4668-4C30-B029-F3C804D03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0" y="12515850"/>
          <a:ext cx="660082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4</xdr:col>
      <xdr:colOff>676274</xdr:colOff>
      <xdr:row>20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5C0FE13-4668-4C30-B029-F3C804D03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0" y="2369820"/>
          <a:ext cx="6216014" cy="613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1524000</xdr:colOff>
      <xdr:row>70</xdr:row>
      <xdr:rowOff>30480</xdr:rowOff>
    </xdr:from>
    <xdr:to>
      <xdr:col>4</xdr:col>
      <xdr:colOff>664845</xdr:colOff>
      <xdr:row>76</xdr:row>
      <xdr:rowOff>99060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5C0FE13-4668-4C30-B029-F3C804D03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524000" y="14005560"/>
          <a:ext cx="6440805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1402080</xdr:colOff>
      <xdr:row>46</xdr:row>
      <xdr:rowOff>60961</xdr:rowOff>
    </xdr:from>
    <xdr:to>
      <xdr:col>5</xdr:col>
      <xdr:colOff>752474</xdr:colOff>
      <xdr:row>50</xdr:row>
      <xdr:rowOff>118111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5C0FE13-4668-4C30-B029-F3C804D03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402080" y="8549641"/>
          <a:ext cx="6421754" cy="575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opLeftCell="A66" workbookViewId="0">
      <selection activeCell="A79" sqref="A79"/>
    </sheetView>
  </sheetViews>
  <sheetFormatPr baseColWidth="10" defaultColWidth="12" defaultRowHeight="10.199999999999999" x14ac:dyDescent="0.2"/>
  <cols>
    <col min="1" max="1" width="62.5703125" style="1" customWidth="1"/>
    <col min="2" max="3" width="18.28515625" style="1" customWidth="1"/>
    <col min="4" max="4" width="20.7109375" style="1" customWidth="1"/>
    <col min="5" max="7" width="17.7109375" style="1" bestFit="1" customWidth="1"/>
    <col min="8" max="16384" width="12" style="1"/>
  </cols>
  <sheetData>
    <row r="1" spans="1:8" ht="50.1" customHeight="1" x14ac:dyDescent="0.2">
      <c r="A1" s="4" t="s">
        <v>128</v>
      </c>
      <c r="B1" s="4"/>
      <c r="C1" s="4"/>
      <c r="D1" s="4"/>
      <c r="E1" s="4"/>
      <c r="F1" s="4"/>
      <c r="G1" s="5"/>
    </row>
    <row r="2" spans="1:8" ht="13.2" x14ac:dyDescent="0.2">
      <c r="A2" s="6"/>
      <c r="B2" s="7" t="s">
        <v>57</v>
      </c>
      <c r="C2" s="4"/>
      <c r="D2" s="4"/>
      <c r="E2" s="4"/>
      <c r="F2" s="5"/>
      <c r="G2" s="8" t="s">
        <v>56</v>
      </c>
    </row>
    <row r="3" spans="1:8" ht="24.9" customHeight="1" x14ac:dyDescent="0.2">
      <c r="A3" s="9" t="s">
        <v>51</v>
      </c>
      <c r="B3" s="10" t="s">
        <v>52</v>
      </c>
      <c r="C3" s="10" t="s">
        <v>117</v>
      </c>
      <c r="D3" s="10" t="s">
        <v>53</v>
      </c>
      <c r="E3" s="10" t="s">
        <v>54</v>
      </c>
      <c r="F3" s="10" t="s">
        <v>55</v>
      </c>
      <c r="G3" s="11"/>
    </row>
    <row r="4" spans="1:8" ht="13.2" x14ac:dyDescent="0.2">
      <c r="A4" s="12"/>
      <c r="B4" s="13">
        <v>1</v>
      </c>
      <c r="C4" s="13">
        <v>2</v>
      </c>
      <c r="D4" s="13" t="s">
        <v>118</v>
      </c>
      <c r="E4" s="13">
        <v>4</v>
      </c>
      <c r="F4" s="13">
        <v>5</v>
      </c>
      <c r="G4" s="13" t="s">
        <v>119</v>
      </c>
    </row>
    <row r="5" spans="1:8" ht="13.2" x14ac:dyDescent="0.25">
      <c r="A5" s="14" t="s">
        <v>58</v>
      </c>
      <c r="B5" s="15">
        <f>SUM(B6:B12)</f>
        <v>326164542.45999998</v>
      </c>
      <c r="C5" s="15">
        <f>SUM(C6:C12)</f>
        <v>-36969927</v>
      </c>
      <c r="D5" s="15">
        <f>B5+C5</f>
        <v>289194615.45999998</v>
      </c>
      <c r="E5" s="15">
        <f>SUM(E6:E12)</f>
        <v>356605974.75999999</v>
      </c>
      <c r="F5" s="15">
        <f>SUM(F6:F12)</f>
        <v>348289405.22000003</v>
      </c>
      <c r="G5" s="15">
        <f>D5-E5</f>
        <v>-67411359.300000012</v>
      </c>
    </row>
    <row r="6" spans="1:8" ht="13.2" x14ac:dyDescent="0.25">
      <c r="A6" s="16" t="s">
        <v>62</v>
      </c>
      <c r="B6" s="17">
        <v>190619396.91</v>
      </c>
      <c r="C6" s="17">
        <v>-26517234.309999999</v>
      </c>
      <c r="D6" s="17">
        <f t="shared" ref="D6:D69" si="0">B6+C6</f>
        <v>164102162.59999999</v>
      </c>
      <c r="E6" s="17">
        <v>210874936.00999999</v>
      </c>
      <c r="F6" s="17">
        <v>210874936.00999999</v>
      </c>
      <c r="G6" s="17">
        <f t="shared" ref="G6:G69" si="1">D6-E6</f>
        <v>-46772773.409999996</v>
      </c>
      <c r="H6" s="2">
        <v>1100</v>
      </c>
    </row>
    <row r="7" spans="1:8" ht="13.2" x14ac:dyDescent="0.25">
      <c r="A7" s="16" t="s">
        <v>63</v>
      </c>
      <c r="B7" s="17">
        <v>776718.15</v>
      </c>
      <c r="C7" s="17">
        <v>1000000</v>
      </c>
      <c r="D7" s="17">
        <f t="shared" si="0"/>
        <v>1776718.15</v>
      </c>
      <c r="E7" s="17">
        <v>1603688.93</v>
      </c>
      <c r="F7" s="17">
        <v>1603688.93</v>
      </c>
      <c r="G7" s="17">
        <f t="shared" si="1"/>
        <v>173029.21999999997</v>
      </c>
      <c r="H7" s="2">
        <v>1200</v>
      </c>
    </row>
    <row r="8" spans="1:8" ht="13.2" x14ac:dyDescent="0.25">
      <c r="A8" s="16" t="s">
        <v>64</v>
      </c>
      <c r="B8" s="17">
        <v>35829270.390000001</v>
      </c>
      <c r="C8" s="17">
        <v>-3482115.37</v>
      </c>
      <c r="D8" s="17">
        <f t="shared" si="0"/>
        <v>32347155.02</v>
      </c>
      <c r="E8" s="17">
        <v>38690625.670000002</v>
      </c>
      <c r="F8" s="17">
        <v>38690625.670000002</v>
      </c>
      <c r="G8" s="17">
        <f t="shared" si="1"/>
        <v>-6343470.6500000022</v>
      </c>
      <c r="H8" s="2">
        <v>1300</v>
      </c>
    </row>
    <row r="9" spans="1:8" ht="13.2" x14ac:dyDescent="0.25">
      <c r="A9" s="16" t="s">
        <v>33</v>
      </c>
      <c r="B9" s="17">
        <v>66381032.990000002</v>
      </c>
      <c r="C9" s="17">
        <v>-3697637.3</v>
      </c>
      <c r="D9" s="17">
        <f t="shared" si="0"/>
        <v>62683395.690000005</v>
      </c>
      <c r="E9" s="17">
        <v>74364551.870000005</v>
      </c>
      <c r="F9" s="17">
        <v>66047982.329999998</v>
      </c>
      <c r="G9" s="17">
        <f t="shared" si="1"/>
        <v>-11681156.18</v>
      </c>
      <c r="H9" s="2">
        <v>1400</v>
      </c>
    </row>
    <row r="10" spans="1:8" ht="13.2" x14ac:dyDescent="0.25">
      <c r="A10" s="16" t="s">
        <v>65</v>
      </c>
      <c r="B10" s="17">
        <v>22238406.059999999</v>
      </c>
      <c r="C10" s="17">
        <v>3681000.36</v>
      </c>
      <c r="D10" s="17">
        <f t="shared" si="0"/>
        <v>25919406.419999998</v>
      </c>
      <c r="E10" s="17">
        <v>31072172.280000001</v>
      </c>
      <c r="F10" s="17">
        <v>31072172.280000001</v>
      </c>
      <c r="G10" s="17">
        <f t="shared" si="1"/>
        <v>-5152765.8600000031</v>
      </c>
      <c r="H10" s="2">
        <v>1500</v>
      </c>
    </row>
    <row r="11" spans="1:8" ht="13.2" x14ac:dyDescent="0.25">
      <c r="A11" s="16" t="s">
        <v>34</v>
      </c>
      <c r="B11" s="17">
        <v>10319717.960000001</v>
      </c>
      <c r="C11" s="17">
        <v>-7953940.3799999999</v>
      </c>
      <c r="D11" s="17">
        <f t="shared" si="0"/>
        <v>2365777.580000001</v>
      </c>
      <c r="E11" s="17">
        <v>0</v>
      </c>
      <c r="F11" s="17">
        <v>0</v>
      </c>
      <c r="G11" s="17">
        <f t="shared" si="1"/>
        <v>2365777.580000001</v>
      </c>
      <c r="H11" s="2">
        <v>1600</v>
      </c>
    </row>
    <row r="12" spans="1:8" ht="13.2" x14ac:dyDescent="0.25">
      <c r="A12" s="16" t="s">
        <v>66</v>
      </c>
      <c r="B12" s="17">
        <v>0</v>
      </c>
      <c r="C12" s="17">
        <v>0</v>
      </c>
      <c r="D12" s="17">
        <f t="shared" si="0"/>
        <v>0</v>
      </c>
      <c r="E12" s="17">
        <v>0</v>
      </c>
      <c r="F12" s="17">
        <v>0</v>
      </c>
      <c r="G12" s="17">
        <f t="shared" si="1"/>
        <v>0</v>
      </c>
      <c r="H12" s="2">
        <v>1700</v>
      </c>
    </row>
    <row r="13" spans="1:8" ht="13.2" x14ac:dyDescent="0.25">
      <c r="A13" s="14" t="s">
        <v>122</v>
      </c>
      <c r="B13" s="18">
        <f>SUM(B14:B22)</f>
        <v>59216188.18</v>
      </c>
      <c r="C13" s="18">
        <f>SUM(C14:C22)</f>
        <v>31652227.620000001</v>
      </c>
      <c r="D13" s="18">
        <f t="shared" si="0"/>
        <v>90868415.799999997</v>
      </c>
      <c r="E13" s="18">
        <f>SUM(E14:E22)</f>
        <v>76836728.780000001</v>
      </c>
      <c r="F13" s="18">
        <f>SUM(F14:F22)</f>
        <v>65766776.170000002</v>
      </c>
      <c r="G13" s="18">
        <f t="shared" si="1"/>
        <v>14031687.019999996</v>
      </c>
      <c r="H13" s="3">
        <v>0</v>
      </c>
    </row>
    <row r="14" spans="1:8" ht="26.4" x14ac:dyDescent="0.25">
      <c r="A14" s="24" t="s">
        <v>67</v>
      </c>
      <c r="B14" s="17">
        <v>4616623.4000000004</v>
      </c>
      <c r="C14" s="17">
        <v>1193265.57</v>
      </c>
      <c r="D14" s="17">
        <f t="shared" si="0"/>
        <v>5809888.9700000007</v>
      </c>
      <c r="E14" s="17">
        <v>4410342.01</v>
      </c>
      <c r="F14" s="17">
        <v>4251133.09</v>
      </c>
      <c r="G14" s="17">
        <f t="shared" si="1"/>
        <v>1399546.9600000009</v>
      </c>
      <c r="H14" s="2">
        <v>2100</v>
      </c>
    </row>
    <row r="15" spans="1:8" ht="13.2" x14ac:dyDescent="0.25">
      <c r="A15" s="16" t="s">
        <v>68</v>
      </c>
      <c r="B15" s="17">
        <v>1300187.42</v>
      </c>
      <c r="C15" s="17">
        <v>1343434.35</v>
      </c>
      <c r="D15" s="17">
        <f t="shared" si="0"/>
        <v>2643621.77</v>
      </c>
      <c r="E15" s="17">
        <v>2158820.8199999998</v>
      </c>
      <c r="F15" s="17">
        <v>1932327.38</v>
      </c>
      <c r="G15" s="17">
        <f t="shared" si="1"/>
        <v>484800.95000000019</v>
      </c>
      <c r="H15" s="2">
        <v>2200</v>
      </c>
    </row>
    <row r="16" spans="1:8" ht="13.2" x14ac:dyDescent="0.25">
      <c r="A16" s="16" t="s">
        <v>69</v>
      </c>
      <c r="B16" s="17">
        <v>101212.51</v>
      </c>
      <c r="C16" s="17">
        <v>22243.23</v>
      </c>
      <c r="D16" s="17">
        <f t="shared" si="0"/>
        <v>123455.73999999999</v>
      </c>
      <c r="E16" s="17">
        <v>36390.230000000003</v>
      </c>
      <c r="F16" s="17">
        <v>36390.230000000003</v>
      </c>
      <c r="G16" s="17">
        <f t="shared" si="1"/>
        <v>87065.50999999998</v>
      </c>
      <c r="H16" s="2">
        <v>2300</v>
      </c>
    </row>
    <row r="17" spans="1:8" ht="13.2" x14ac:dyDescent="0.25">
      <c r="A17" s="16" t="s">
        <v>70</v>
      </c>
      <c r="B17" s="17">
        <v>19726003.890000001</v>
      </c>
      <c r="C17" s="17">
        <v>19083193.710000001</v>
      </c>
      <c r="D17" s="17">
        <f t="shared" si="0"/>
        <v>38809197.600000001</v>
      </c>
      <c r="E17" s="17">
        <v>29150224.010000002</v>
      </c>
      <c r="F17" s="17">
        <v>20255889.640000001</v>
      </c>
      <c r="G17" s="17">
        <f t="shared" si="1"/>
        <v>9658973.5899999999</v>
      </c>
      <c r="H17" s="2">
        <v>2400</v>
      </c>
    </row>
    <row r="18" spans="1:8" ht="13.2" x14ac:dyDescent="0.25">
      <c r="A18" s="16" t="s">
        <v>71</v>
      </c>
      <c r="B18" s="17">
        <v>1017235.27</v>
      </c>
      <c r="C18" s="17">
        <v>215419.47</v>
      </c>
      <c r="D18" s="17">
        <f t="shared" si="0"/>
        <v>1232654.74</v>
      </c>
      <c r="E18" s="17">
        <v>722349.3</v>
      </c>
      <c r="F18" s="17">
        <v>579414.31999999995</v>
      </c>
      <c r="G18" s="17">
        <f t="shared" si="1"/>
        <v>510305.43999999994</v>
      </c>
      <c r="H18" s="2">
        <v>2500</v>
      </c>
    </row>
    <row r="19" spans="1:8" ht="13.2" x14ac:dyDescent="0.25">
      <c r="A19" s="16" t="s">
        <v>72</v>
      </c>
      <c r="B19" s="17">
        <v>14743593.199999999</v>
      </c>
      <c r="C19" s="17">
        <v>5313672.78</v>
      </c>
      <c r="D19" s="17">
        <f t="shared" si="0"/>
        <v>20057265.98</v>
      </c>
      <c r="E19" s="17">
        <v>20914043.879999999</v>
      </c>
      <c r="F19" s="17">
        <v>20400917.920000002</v>
      </c>
      <c r="G19" s="17">
        <f t="shared" si="1"/>
        <v>-856777.89999999851</v>
      </c>
      <c r="H19" s="2">
        <v>2600</v>
      </c>
    </row>
    <row r="20" spans="1:8" ht="13.2" x14ac:dyDescent="0.25">
      <c r="A20" s="16" t="s">
        <v>73</v>
      </c>
      <c r="B20" s="17">
        <v>9161280.0999999996</v>
      </c>
      <c r="C20" s="17">
        <v>2164431.37</v>
      </c>
      <c r="D20" s="17">
        <f t="shared" si="0"/>
        <v>11325711.469999999</v>
      </c>
      <c r="E20" s="17">
        <v>9513791.3499999996</v>
      </c>
      <c r="F20" s="17">
        <v>9045775.9800000004</v>
      </c>
      <c r="G20" s="17">
        <f t="shared" si="1"/>
        <v>1811920.1199999992</v>
      </c>
      <c r="H20" s="2">
        <v>2700</v>
      </c>
    </row>
    <row r="21" spans="1:8" ht="13.2" x14ac:dyDescent="0.25">
      <c r="A21" s="16" t="s">
        <v>74</v>
      </c>
      <c r="B21" s="17">
        <v>750000.02</v>
      </c>
      <c r="C21" s="17">
        <v>-1000000</v>
      </c>
      <c r="D21" s="17">
        <f t="shared" si="0"/>
        <v>-249999.97999999998</v>
      </c>
      <c r="E21" s="17">
        <v>0</v>
      </c>
      <c r="F21" s="17">
        <v>0</v>
      </c>
      <c r="G21" s="17">
        <f t="shared" si="1"/>
        <v>-249999.97999999998</v>
      </c>
      <c r="H21" s="2">
        <v>2800</v>
      </c>
    </row>
    <row r="22" spans="1:8" ht="13.2" x14ac:dyDescent="0.25">
      <c r="A22" s="16" t="s">
        <v>75</v>
      </c>
      <c r="B22" s="17">
        <v>7800052.3700000001</v>
      </c>
      <c r="C22" s="17">
        <v>3316567.14</v>
      </c>
      <c r="D22" s="17">
        <f t="shared" si="0"/>
        <v>11116619.51</v>
      </c>
      <c r="E22" s="17">
        <v>9930767.1799999997</v>
      </c>
      <c r="F22" s="17">
        <v>9264927.6099999994</v>
      </c>
      <c r="G22" s="17">
        <f t="shared" si="1"/>
        <v>1185852.33</v>
      </c>
      <c r="H22" s="2">
        <v>2900</v>
      </c>
    </row>
    <row r="23" spans="1:8" ht="13.2" x14ac:dyDescent="0.25">
      <c r="A23" s="14" t="s">
        <v>59</v>
      </c>
      <c r="B23" s="18">
        <f>SUM(B24:B32)</f>
        <v>75475021.049999982</v>
      </c>
      <c r="C23" s="18">
        <f>SUM(C24:C32)</f>
        <v>106435098.88999999</v>
      </c>
      <c r="D23" s="18">
        <f t="shared" si="0"/>
        <v>181910119.93999997</v>
      </c>
      <c r="E23" s="18">
        <f>SUM(E24:E32)</f>
        <v>123437757.59</v>
      </c>
      <c r="F23" s="18">
        <f>SUM(F24:F32)</f>
        <v>118374597.58000001</v>
      </c>
      <c r="G23" s="18">
        <f t="shared" si="1"/>
        <v>58472362.349999964</v>
      </c>
      <c r="H23" s="3">
        <v>0</v>
      </c>
    </row>
    <row r="24" spans="1:8" ht="13.2" x14ac:dyDescent="0.25">
      <c r="A24" s="16" t="s">
        <v>76</v>
      </c>
      <c r="B24" s="17">
        <v>9413265.3200000003</v>
      </c>
      <c r="C24" s="17">
        <v>31304600.460000001</v>
      </c>
      <c r="D24" s="17">
        <f t="shared" si="0"/>
        <v>40717865.780000001</v>
      </c>
      <c r="E24" s="17">
        <v>39525290.439999998</v>
      </c>
      <c r="F24" s="17">
        <v>38257991.18</v>
      </c>
      <c r="G24" s="17">
        <f t="shared" si="1"/>
        <v>1192575.3400000036</v>
      </c>
      <c r="H24" s="2">
        <v>3100</v>
      </c>
    </row>
    <row r="25" spans="1:8" ht="13.2" x14ac:dyDescent="0.25">
      <c r="A25" s="16" t="s">
        <v>77</v>
      </c>
      <c r="B25" s="17">
        <v>4460764.09</v>
      </c>
      <c r="C25" s="17">
        <v>2704625.09</v>
      </c>
      <c r="D25" s="17">
        <f t="shared" si="0"/>
        <v>7165389.1799999997</v>
      </c>
      <c r="E25" s="17">
        <v>4784058.7699999996</v>
      </c>
      <c r="F25" s="17">
        <v>4707382.7699999996</v>
      </c>
      <c r="G25" s="17">
        <f t="shared" si="1"/>
        <v>2381330.41</v>
      </c>
      <c r="H25" s="2">
        <v>3200</v>
      </c>
    </row>
    <row r="26" spans="1:8" ht="13.2" x14ac:dyDescent="0.25">
      <c r="A26" s="16" t="s">
        <v>78</v>
      </c>
      <c r="B26" s="17">
        <v>20163217.16</v>
      </c>
      <c r="C26" s="17">
        <v>37671759.719999999</v>
      </c>
      <c r="D26" s="17">
        <f t="shared" si="0"/>
        <v>57834976.879999995</v>
      </c>
      <c r="E26" s="17">
        <v>30775859.219999999</v>
      </c>
      <c r="F26" s="17">
        <v>30258526.850000001</v>
      </c>
      <c r="G26" s="17">
        <f t="shared" si="1"/>
        <v>27059117.659999996</v>
      </c>
      <c r="H26" s="2">
        <v>3300</v>
      </c>
    </row>
    <row r="27" spans="1:8" ht="13.2" x14ac:dyDescent="0.25">
      <c r="A27" s="16" t="s">
        <v>79</v>
      </c>
      <c r="B27" s="17">
        <v>3506250.01</v>
      </c>
      <c r="C27" s="17">
        <v>5165000</v>
      </c>
      <c r="D27" s="17">
        <f t="shared" si="0"/>
        <v>8671250.0099999998</v>
      </c>
      <c r="E27" s="17">
        <v>6018822.29</v>
      </c>
      <c r="F27" s="17">
        <v>5971013.3300000001</v>
      </c>
      <c r="G27" s="17">
        <f t="shared" si="1"/>
        <v>2652427.7199999997</v>
      </c>
      <c r="H27" s="2">
        <v>3400</v>
      </c>
    </row>
    <row r="28" spans="1:8" ht="26.4" x14ac:dyDescent="0.25">
      <c r="A28" s="24" t="s">
        <v>80</v>
      </c>
      <c r="B28" s="17">
        <v>13871307.77</v>
      </c>
      <c r="C28" s="17">
        <v>3333698.94</v>
      </c>
      <c r="D28" s="17">
        <f t="shared" si="0"/>
        <v>17205006.710000001</v>
      </c>
      <c r="E28" s="17">
        <v>12732567.15</v>
      </c>
      <c r="F28" s="17">
        <v>12449821.699999999</v>
      </c>
      <c r="G28" s="17">
        <f t="shared" si="1"/>
        <v>4472439.5600000005</v>
      </c>
      <c r="H28" s="2">
        <v>3500</v>
      </c>
    </row>
    <row r="29" spans="1:8" ht="13.2" x14ac:dyDescent="0.25">
      <c r="A29" s="16" t="s">
        <v>81</v>
      </c>
      <c r="B29" s="17">
        <v>4551750.0199999996</v>
      </c>
      <c r="C29" s="17">
        <v>439500</v>
      </c>
      <c r="D29" s="17">
        <f t="shared" si="0"/>
        <v>4991250.0199999996</v>
      </c>
      <c r="E29" s="17">
        <v>4785435.7699999996</v>
      </c>
      <c r="F29" s="17">
        <v>4522231.7699999996</v>
      </c>
      <c r="G29" s="17">
        <f t="shared" si="1"/>
        <v>205814.25</v>
      </c>
      <c r="H29" s="2">
        <v>3600</v>
      </c>
    </row>
    <row r="30" spans="1:8" ht="13.2" x14ac:dyDescent="0.25">
      <c r="A30" s="16" t="s">
        <v>82</v>
      </c>
      <c r="B30" s="17">
        <v>1206887.98</v>
      </c>
      <c r="C30" s="17">
        <v>-265856</v>
      </c>
      <c r="D30" s="17">
        <f t="shared" si="0"/>
        <v>941031.98</v>
      </c>
      <c r="E30" s="17">
        <v>124172.68</v>
      </c>
      <c r="F30" s="17">
        <v>112756.1</v>
      </c>
      <c r="G30" s="17">
        <f t="shared" si="1"/>
        <v>816859.3</v>
      </c>
      <c r="H30" s="2">
        <v>3700</v>
      </c>
    </row>
    <row r="31" spans="1:8" ht="13.2" x14ac:dyDescent="0.25">
      <c r="A31" s="16" t="s">
        <v>83</v>
      </c>
      <c r="B31" s="17">
        <v>5733697.54</v>
      </c>
      <c r="C31" s="17">
        <v>25500907.399999999</v>
      </c>
      <c r="D31" s="17">
        <f t="shared" si="0"/>
        <v>31234604.939999998</v>
      </c>
      <c r="E31" s="17">
        <v>11803177.960000001</v>
      </c>
      <c r="F31" s="17">
        <v>10967761.26</v>
      </c>
      <c r="G31" s="17">
        <f t="shared" si="1"/>
        <v>19431426.979999997</v>
      </c>
      <c r="H31" s="2">
        <v>3800</v>
      </c>
    </row>
    <row r="32" spans="1:8" ht="13.2" x14ac:dyDescent="0.25">
      <c r="A32" s="16" t="s">
        <v>18</v>
      </c>
      <c r="B32" s="17">
        <v>12567881.16</v>
      </c>
      <c r="C32" s="17">
        <v>580863.28</v>
      </c>
      <c r="D32" s="17">
        <f t="shared" si="0"/>
        <v>13148744.439999999</v>
      </c>
      <c r="E32" s="17">
        <v>12888373.310000001</v>
      </c>
      <c r="F32" s="17">
        <v>11127112.619999999</v>
      </c>
      <c r="G32" s="17">
        <f t="shared" si="1"/>
        <v>260371.12999999896</v>
      </c>
      <c r="H32" s="2">
        <v>3900</v>
      </c>
    </row>
    <row r="33" spans="1:8" ht="13.2" x14ac:dyDescent="0.25">
      <c r="A33" s="14" t="s">
        <v>123</v>
      </c>
      <c r="B33" s="18">
        <f>SUM(B34:B42)</f>
        <v>77857114.040000007</v>
      </c>
      <c r="C33" s="18">
        <f>SUM(C34:C42)</f>
        <v>27038182.890000001</v>
      </c>
      <c r="D33" s="18">
        <f t="shared" si="0"/>
        <v>104895296.93000001</v>
      </c>
      <c r="E33" s="18">
        <f>SUM(E34:E42)</f>
        <v>100549248.16</v>
      </c>
      <c r="F33" s="18">
        <f>SUM(F34:F42)</f>
        <v>100387680.72</v>
      </c>
      <c r="G33" s="18">
        <f t="shared" si="1"/>
        <v>4346048.7700000107</v>
      </c>
      <c r="H33" s="3">
        <v>0</v>
      </c>
    </row>
    <row r="34" spans="1:8" ht="13.2" x14ac:dyDescent="0.25">
      <c r="A34" s="16" t="s">
        <v>84</v>
      </c>
      <c r="B34" s="17">
        <v>803418.75</v>
      </c>
      <c r="C34" s="17">
        <v>2208775</v>
      </c>
      <c r="D34" s="17">
        <f t="shared" si="0"/>
        <v>3012193.75</v>
      </c>
      <c r="E34" s="17">
        <v>3000000</v>
      </c>
      <c r="F34" s="17">
        <v>3000000</v>
      </c>
      <c r="G34" s="17">
        <f t="shared" si="1"/>
        <v>12193.75</v>
      </c>
      <c r="H34" s="2">
        <v>4100</v>
      </c>
    </row>
    <row r="35" spans="1:8" ht="13.2" x14ac:dyDescent="0.25">
      <c r="A35" s="16" t="s">
        <v>85</v>
      </c>
      <c r="B35" s="17">
        <v>53044416.649999999</v>
      </c>
      <c r="C35" s="17">
        <v>2000000</v>
      </c>
      <c r="D35" s="17">
        <f t="shared" si="0"/>
        <v>55044416.649999999</v>
      </c>
      <c r="E35" s="17">
        <v>71173388.870000005</v>
      </c>
      <c r="F35" s="17">
        <v>71173388.870000005</v>
      </c>
      <c r="G35" s="17">
        <f t="shared" si="1"/>
        <v>-16128972.220000006</v>
      </c>
      <c r="H35" s="2">
        <v>4200</v>
      </c>
    </row>
    <row r="36" spans="1:8" ht="13.2" x14ac:dyDescent="0.25">
      <c r="A36" s="16" t="s">
        <v>86</v>
      </c>
      <c r="B36" s="17">
        <v>1875000.03</v>
      </c>
      <c r="C36" s="17">
        <v>16066285.529999999</v>
      </c>
      <c r="D36" s="17">
        <f t="shared" si="0"/>
        <v>17941285.559999999</v>
      </c>
      <c r="E36" s="17">
        <v>9187480.3200000003</v>
      </c>
      <c r="F36" s="17">
        <v>9187480.3200000003</v>
      </c>
      <c r="G36" s="17">
        <f t="shared" si="1"/>
        <v>8753805.2399999984</v>
      </c>
      <c r="H36" s="2">
        <v>4300</v>
      </c>
    </row>
    <row r="37" spans="1:8" ht="13.2" x14ac:dyDescent="0.25">
      <c r="A37" s="16" t="s">
        <v>87</v>
      </c>
      <c r="B37" s="17">
        <v>21684278.600000001</v>
      </c>
      <c r="C37" s="17">
        <v>6763122.3600000003</v>
      </c>
      <c r="D37" s="17">
        <f t="shared" si="0"/>
        <v>28447400.960000001</v>
      </c>
      <c r="E37" s="17">
        <v>17188378.969999999</v>
      </c>
      <c r="F37" s="17">
        <v>17026811.530000001</v>
      </c>
      <c r="G37" s="17">
        <f t="shared" si="1"/>
        <v>11259021.990000002</v>
      </c>
      <c r="H37" s="2">
        <v>4400</v>
      </c>
    </row>
    <row r="38" spans="1:8" ht="13.2" x14ac:dyDescent="0.25">
      <c r="A38" s="16" t="s">
        <v>39</v>
      </c>
      <c r="B38" s="17">
        <v>0</v>
      </c>
      <c r="C38" s="17">
        <v>0</v>
      </c>
      <c r="D38" s="17">
        <f t="shared" si="0"/>
        <v>0</v>
      </c>
      <c r="E38" s="17">
        <v>0</v>
      </c>
      <c r="F38" s="17">
        <v>0</v>
      </c>
      <c r="G38" s="17">
        <f t="shared" si="1"/>
        <v>0</v>
      </c>
      <c r="H38" s="2">
        <v>4500</v>
      </c>
    </row>
    <row r="39" spans="1:8" ht="13.2" x14ac:dyDescent="0.25">
      <c r="A39" s="16" t="s">
        <v>88</v>
      </c>
      <c r="B39" s="17">
        <v>450000.01</v>
      </c>
      <c r="C39" s="17">
        <v>0</v>
      </c>
      <c r="D39" s="17">
        <f t="shared" si="0"/>
        <v>450000.01</v>
      </c>
      <c r="E39" s="17">
        <v>0</v>
      </c>
      <c r="F39" s="17">
        <v>0</v>
      </c>
      <c r="G39" s="17">
        <f t="shared" si="1"/>
        <v>450000.01</v>
      </c>
      <c r="H39" s="2">
        <v>4600</v>
      </c>
    </row>
    <row r="40" spans="1:8" ht="13.2" x14ac:dyDescent="0.25">
      <c r="A40" s="16" t="s">
        <v>89</v>
      </c>
      <c r="B40" s="17">
        <v>0</v>
      </c>
      <c r="C40" s="17">
        <v>0</v>
      </c>
      <c r="D40" s="17">
        <f t="shared" si="0"/>
        <v>0</v>
      </c>
      <c r="E40" s="17">
        <v>0</v>
      </c>
      <c r="F40" s="17">
        <v>0</v>
      </c>
      <c r="G40" s="17">
        <f t="shared" si="1"/>
        <v>0</v>
      </c>
      <c r="H40" s="2">
        <v>4700</v>
      </c>
    </row>
    <row r="41" spans="1:8" ht="13.2" x14ac:dyDescent="0.25">
      <c r="A41" s="16" t="s">
        <v>35</v>
      </c>
      <c r="B41" s="17">
        <v>0</v>
      </c>
      <c r="C41" s="17">
        <v>0</v>
      </c>
      <c r="D41" s="17">
        <f t="shared" si="0"/>
        <v>0</v>
      </c>
      <c r="E41" s="17">
        <v>0</v>
      </c>
      <c r="F41" s="17">
        <v>0</v>
      </c>
      <c r="G41" s="17">
        <f t="shared" si="1"/>
        <v>0</v>
      </c>
      <c r="H41" s="2">
        <v>4800</v>
      </c>
    </row>
    <row r="42" spans="1:8" ht="13.2" x14ac:dyDescent="0.25">
      <c r="A42" s="16" t="s">
        <v>90</v>
      </c>
      <c r="B42" s="17">
        <v>0</v>
      </c>
      <c r="C42" s="17">
        <v>0</v>
      </c>
      <c r="D42" s="17">
        <f t="shared" si="0"/>
        <v>0</v>
      </c>
      <c r="E42" s="17">
        <v>0</v>
      </c>
      <c r="F42" s="17">
        <v>0</v>
      </c>
      <c r="G42" s="17">
        <f t="shared" si="1"/>
        <v>0</v>
      </c>
      <c r="H42" s="2">
        <v>4900</v>
      </c>
    </row>
    <row r="43" spans="1:8" ht="13.2" x14ac:dyDescent="0.25">
      <c r="A43" s="14" t="s">
        <v>124</v>
      </c>
      <c r="B43" s="18">
        <f>SUM(B44:B52)</f>
        <v>41768286.690000005</v>
      </c>
      <c r="C43" s="18">
        <f>SUM(C44:C52)</f>
        <v>58638018.670000002</v>
      </c>
      <c r="D43" s="18">
        <f t="shared" si="0"/>
        <v>100406305.36000001</v>
      </c>
      <c r="E43" s="18">
        <f>SUM(E44:E52)</f>
        <v>16233184.029999999</v>
      </c>
      <c r="F43" s="18">
        <f>SUM(F44:F52)</f>
        <v>14471450.809999999</v>
      </c>
      <c r="G43" s="18">
        <f t="shared" si="1"/>
        <v>84173121.330000013</v>
      </c>
      <c r="H43" s="3">
        <v>0</v>
      </c>
    </row>
    <row r="44" spans="1:8" ht="13.2" x14ac:dyDescent="0.25">
      <c r="A44" s="19" t="s">
        <v>91</v>
      </c>
      <c r="B44" s="17">
        <v>2633906.1</v>
      </c>
      <c r="C44" s="17">
        <v>3535011.15</v>
      </c>
      <c r="D44" s="17">
        <f t="shared" si="0"/>
        <v>6168917.25</v>
      </c>
      <c r="E44" s="17">
        <v>3182339.71</v>
      </c>
      <c r="F44" s="17">
        <v>2841674.08</v>
      </c>
      <c r="G44" s="17">
        <f t="shared" si="1"/>
        <v>2986577.54</v>
      </c>
      <c r="H44" s="2">
        <v>5100</v>
      </c>
    </row>
    <row r="45" spans="1:8" ht="13.2" x14ac:dyDescent="0.25">
      <c r="A45" s="16" t="s">
        <v>92</v>
      </c>
      <c r="B45" s="17">
        <v>2379284.79</v>
      </c>
      <c r="C45" s="17">
        <v>15838768.220000001</v>
      </c>
      <c r="D45" s="17">
        <f t="shared" si="0"/>
        <v>18218053.010000002</v>
      </c>
      <c r="E45" s="17">
        <v>416350.22</v>
      </c>
      <c r="F45" s="17">
        <v>416350.22</v>
      </c>
      <c r="G45" s="17">
        <f t="shared" si="1"/>
        <v>17801702.790000003</v>
      </c>
      <c r="H45" s="2">
        <v>5200</v>
      </c>
    </row>
    <row r="46" spans="1:8" ht="13.2" x14ac:dyDescent="0.25">
      <c r="A46" s="16" t="s">
        <v>93</v>
      </c>
      <c r="B46" s="17">
        <v>330656.24</v>
      </c>
      <c r="C46" s="17">
        <v>-350000</v>
      </c>
      <c r="D46" s="17">
        <f t="shared" si="0"/>
        <v>-19343.760000000009</v>
      </c>
      <c r="E46" s="17">
        <v>0</v>
      </c>
      <c r="F46" s="17">
        <v>0</v>
      </c>
      <c r="G46" s="17">
        <f t="shared" si="1"/>
        <v>-19343.760000000009</v>
      </c>
      <c r="H46" s="2">
        <v>5300</v>
      </c>
    </row>
    <row r="47" spans="1:8" ht="13.2" x14ac:dyDescent="0.25">
      <c r="A47" s="16" t="s">
        <v>94</v>
      </c>
      <c r="B47" s="17">
        <v>19618124.920000002</v>
      </c>
      <c r="C47" s="17">
        <v>19120000</v>
      </c>
      <c r="D47" s="17">
        <f t="shared" si="0"/>
        <v>38738124.920000002</v>
      </c>
      <c r="E47" s="17">
        <v>85500</v>
      </c>
      <c r="F47" s="17">
        <v>85500</v>
      </c>
      <c r="G47" s="17">
        <f t="shared" si="1"/>
        <v>38652624.920000002</v>
      </c>
      <c r="H47" s="2">
        <v>5400</v>
      </c>
    </row>
    <row r="48" spans="1:8" ht="13.2" x14ac:dyDescent="0.25">
      <c r="A48" s="16" t="s">
        <v>95</v>
      </c>
      <c r="B48" s="17">
        <v>3940281.96</v>
      </c>
      <c r="C48" s="17">
        <v>-2862405.25</v>
      </c>
      <c r="D48" s="17">
        <f t="shared" si="0"/>
        <v>1077876.71</v>
      </c>
      <c r="E48" s="17">
        <v>1391304</v>
      </c>
      <c r="F48" s="17">
        <v>1391304</v>
      </c>
      <c r="G48" s="17">
        <f t="shared" si="1"/>
        <v>-313427.29000000004</v>
      </c>
      <c r="H48" s="2">
        <v>5500</v>
      </c>
    </row>
    <row r="49" spans="1:8" ht="13.2" x14ac:dyDescent="0.25">
      <c r="A49" s="16" t="s">
        <v>96</v>
      </c>
      <c r="B49" s="17">
        <v>11649712.58</v>
      </c>
      <c r="C49" s="17">
        <v>19778404.550000001</v>
      </c>
      <c r="D49" s="17">
        <f t="shared" si="0"/>
        <v>31428117.130000003</v>
      </c>
      <c r="E49" s="17">
        <v>9157690.0999999996</v>
      </c>
      <c r="F49" s="17">
        <v>7736622.5099999998</v>
      </c>
      <c r="G49" s="17">
        <f t="shared" si="1"/>
        <v>22270427.030000001</v>
      </c>
      <c r="H49" s="2">
        <v>5600</v>
      </c>
    </row>
    <row r="50" spans="1:8" ht="13.2" x14ac:dyDescent="0.25">
      <c r="A50" s="16" t="s">
        <v>97</v>
      </c>
      <c r="B50" s="17">
        <v>0</v>
      </c>
      <c r="C50" s="17">
        <v>0</v>
      </c>
      <c r="D50" s="17">
        <f t="shared" si="0"/>
        <v>0</v>
      </c>
      <c r="E50" s="17">
        <v>0</v>
      </c>
      <c r="F50" s="17">
        <v>0</v>
      </c>
      <c r="G50" s="17">
        <f t="shared" si="1"/>
        <v>0</v>
      </c>
      <c r="H50" s="2">
        <v>5700</v>
      </c>
    </row>
    <row r="51" spans="1:8" ht="13.2" x14ac:dyDescent="0.25">
      <c r="A51" s="16" t="s">
        <v>98</v>
      </c>
      <c r="B51" s="17">
        <v>750000.02</v>
      </c>
      <c r="C51" s="17">
        <v>4000000</v>
      </c>
      <c r="D51" s="17">
        <f t="shared" si="0"/>
        <v>4750000.0199999996</v>
      </c>
      <c r="E51" s="17">
        <v>2000000</v>
      </c>
      <c r="F51" s="17">
        <v>2000000</v>
      </c>
      <c r="G51" s="17">
        <f t="shared" si="1"/>
        <v>2750000.0199999996</v>
      </c>
      <c r="H51" s="2">
        <v>5800</v>
      </c>
    </row>
    <row r="52" spans="1:8" ht="13.2" x14ac:dyDescent="0.25">
      <c r="A52" s="16" t="s">
        <v>99</v>
      </c>
      <c r="B52" s="17">
        <v>466320.08</v>
      </c>
      <c r="C52" s="17">
        <v>-421760</v>
      </c>
      <c r="D52" s="17">
        <f t="shared" si="0"/>
        <v>44560.080000000016</v>
      </c>
      <c r="E52" s="17">
        <v>0</v>
      </c>
      <c r="F52" s="17">
        <v>0</v>
      </c>
      <c r="G52" s="17">
        <f t="shared" si="1"/>
        <v>44560.080000000016</v>
      </c>
      <c r="H52" s="2">
        <v>5900</v>
      </c>
    </row>
    <row r="53" spans="1:8" ht="13.2" x14ac:dyDescent="0.25">
      <c r="A53" s="14" t="s">
        <v>60</v>
      </c>
      <c r="B53" s="18">
        <f>SUM(B54:B56)</f>
        <v>59408742.979999997</v>
      </c>
      <c r="C53" s="18">
        <f>SUM(C54:C56)</f>
        <v>385401771.54000002</v>
      </c>
      <c r="D53" s="18">
        <f t="shared" si="0"/>
        <v>444810514.52000004</v>
      </c>
      <c r="E53" s="18">
        <f>SUM(E54:E56)</f>
        <v>148230560.94999999</v>
      </c>
      <c r="F53" s="18">
        <f>SUM(F54:F56)</f>
        <v>146150186.38999999</v>
      </c>
      <c r="G53" s="18">
        <f t="shared" si="1"/>
        <v>296579953.57000005</v>
      </c>
      <c r="H53" s="3">
        <v>0</v>
      </c>
    </row>
    <row r="54" spans="1:8" ht="13.2" x14ac:dyDescent="0.25">
      <c r="A54" s="16" t="s">
        <v>100</v>
      </c>
      <c r="B54" s="17">
        <v>59408742.979999997</v>
      </c>
      <c r="C54" s="17">
        <v>353091167.66000003</v>
      </c>
      <c r="D54" s="17">
        <f t="shared" si="0"/>
        <v>412499910.64000005</v>
      </c>
      <c r="E54" s="17">
        <v>143566907.69999999</v>
      </c>
      <c r="F54" s="17">
        <v>141486533.13999999</v>
      </c>
      <c r="G54" s="17">
        <f t="shared" si="1"/>
        <v>268933002.94000006</v>
      </c>
      <c r="H54" s="2">
        <v>6100</v>
      </c>
    </row>
    <row r="55" spans="1:8" ht="13.2" x14ac:dyDescent="0.25">
      <c r="A55" s="16" t="s">
        <v>101</v>
      </c>
      <c r="B55" s="17">
        <v>0</v>
      </c>
      <c r="C55" s="17">
        <v>32310603.879999999</v>
      </c>
      <c r="D55" s="17">
        <f t="shared" si="0"/>
        <v>32310603.879999999</v>
      </c>
      <c r="E55" s="17">
        <v>4663653.25</v>
      </c>
      <c r="F55" s="17">
        <v>4663653.25</v>
      </c>
      <c r="G55" s="17">
        <f t="shared" si="1"/>
        <v>27646950.629999999</v>
      </c>
      <c r="H55" s="2">
        <v>6200</v>
      </c>
    </row>
    <row r="56" spans="1:8" ht="13.2" x14ac:dyDescent="0.25">
      <c r="A56" s="16" t="s">
        <v>102</v>
      </c>
      <c r="B56" s="17">
        <v>0</v>
      </c>
      <c r="C56" s="17">
        <v>0</v>
      </c>
      <c r="D56" s="17">
        <f t="shared" si="0"/>
        <v>0</v>
      </c>
      <c r="E56" s="17">
        <v>0</v>
      </c>
      <c r="F56" s="17">
        <v>0</v>
      </c>
      <c r="G56" s="17">
        <f t="shared" si="1"/>
        <v>0</v>
      </c>
      <c r="H56" s="2">
        <v>6300</v>
      </c>
    </row>
    <row r="57" spans="1:8" ht="13.2" x14ac:dyDescent="0.25">
      <c r="A57" s="14" t="s">
        <v>125</v>
      </c>
      <c r="B57" s="18">
        <f>SUM(B58:B64)</f>
        <v>3593812.51</v>
      </c>
      <c r="C57" s="18">
        <f>SUM(C58:C64)</f>
        <v>3356060</v>
      </c>
      <c r="D57" s="18">
        <f t="shared" si="0"/>
        <v>6949872.5099999998</v>
      </c>
      <c r="E57" s="18">
        <f>SUM(E58:E64)</f>
        <v>0</v>
      </c>
      <c r="F57" s="18">
        <f>SUM(F58:F64)</f>
        <v>0</v>
      </c>
      <c r="G57" s="18">
        <f t="shared" si="1"/>
        <v>6949872.5099999998</v>
      </c>
      <c r="H57" s="3">
        <v>0</v>
      </c>
    </row>
    <row r="58" spans="1:8" ht="13.2" x14ac:dyDescent="0.25">
      <c r="A58" s="16" t="s">
        <v>103</v>
      </c>
      <c r="B58" s="17">
        <v>0</v>
      </c>
      <c r="C58" s="17">
        <v>0</v>
      </c>
      <c r="D58" s="17">
        <f t="shared" si="0"/>
        <v>0</v>
      </c>
      <c r="E58" s="17">
        <v>0</v>
      </c>
      <c r="F58" s="17">
        <v>0</v>
      </c>
      <c r="G58" s="17">
        <f t="shared" si="1"/>
        <v>0</v>
      </c>
      <c r="H58" s="2">
        <v>7100</v>
      </c>
    </row>
    <row r="59" spans="1:8" ht="13.2" x14ac:dyDescent="0.25">
      <c r="A59" s="16" t="s">
        <v>104</v>
      </c>
      <c r="B59" s="17">
        <v>0</v>
      </c>
      <c r="C59" s="17">
        <v>0</v>
      </c>
      <c r="D59" s="17">
        <f t="shared" si="0"/>
        <v>0</v>
      </c>
      <c r="E59" s="17">
        <v>0</v>
      </c>
      <c r="F59" s="17">
        <v>0</v>
      </c>
      <c r="G59" s="17">
        <f t="shared" si="1"/>
        <v>0</v>
      </c>
      <c r="H59" s="2">
        <v>7200</v>
      </c>
    </row>
    <row r="60" spans="1:8" ht="13.2" x14ac:dyDescent="0.25">
      <c r="A60" s="16" t="s">
        <v>105</v>
      </c>
      <c r="B60" s="17">
        <v>0</v>
      </c>
      <c r="C60" s="17">
        <v>0</v>
      </c>
      <c r="D60" s="17">
        <f t="shared" si="0"/>
        <v>0</v>
      </c>
      <c r="E60" s="17">
        <v>0</v>
      </c>
      <c r="F60" s="17">
        <v>0</v>
      </c>
      <c r="G60" s="17">
        <f t="shared" si="1"/>
        <v>0</v>
      </c>
      <c r="H60" s="2">
        <v>7300</v>
      </c>
    </row>
    <row r="61" spans="1:8" ht="13.2" x14ac:dyDescent="0.25">
      <c r="A61" s="16" t="s">
        <v>106</v>
      </c>
      <c r="B61" s="17">
        <v>0</v>
      </c>
      <c r="C61" s="17">
        <v>0</v>
      </c>
      <c r="D61" s="17">
        <f t="shared" si="0"/>
        <v>0</v>
      </c>
      <c r="E61" s="17">
        <v>0</v>
      </c>
      <c r="F61" s="17">
        <v>0</v>
      </c>
      <c r="G61" s="17">
        <f t="shared" si="1"/>
        <v>0</v>
      </c>
      <c r="H61" s="2">
        <v>7400</v>
      </c>
    </row>
    <row r="62" spans="1:8" ht="26.4" x14ac:dyDescent="0.25">
      <c r="A62" s="24" t="s">
        <v>107</v>
      </c>
      <c r="B62" s="17">
        <v>0</v>
      </c>
      <c r="C62" s="17">
        <v>0</v>
      </c>
      <c r="D62" s="17">
        <f t="shared" si="0"/>
        <v>0</v>
      </c>
      <c r="E62" s="17">
        <v>0</v>
      </c>
      <c r="F62" s="17">
        <v>0</v>
      </c>
      <c r="G62" s="17">
        <f t="shared" si="1"/>
        <v>0</v>
      </c>
      <c r="H62" s="2">
        <v>7500</v>
      </c>
    </row>
    <row r="63" spans="1:8" ht="13.2" x14ac:dyDescent="0.25">
      <c r="A63" s="16" t="s">
        <v>108</v>
      </c>
      <c r="B63" s="17">
        <v>0</v>
      </c>
      <c r="C63" s="17">
        <v>0</v>
      </c>
      <c r="D63" s="17">
        <f t="shared" si="0"/>
        <v>0</v>
      </c>
      <c r="E63" s="17">
        <v>0</v>
      </c>
      <c r="F63" s="17">
        <v>0</v>
      </c>
      <c r="G63" s="17">
        <f t="shared" si="1"/>
        <v>0</v>
      </c>
      <c r="H63" s="2">
        <v>7600</v>
      </c>
    </row>
    <row r="64" spans="1:8" ht="26.4" x14ac:dyDescent="0.25">
      <c r="A64" s="24" t="s">
        <v>109</v>
      </c>
      <c r="B64" s="17">
        <v>3593812.51</v>
      </c>
      <c r="C64" s="17">
        <v>3356060</v>
      </c>
      <c r="D64" s="17">
        <f t="shared" si="0"/>
        <v>6949872.5099999998</v>
      </c>
      <c r="E64" s="17">
        <v>0</v>
      </c>
      <c r="F64" s="17">
        <v>0</v>
      </c>
      <c r="G64" s="17">
        <f t="shared" si="1"/>
        <v>6949872.5099999998</v>
      </c>
      <c r="H64" s="2">
        <v>7900</v>
      </c>
    </row>
    <row r="65" spans="1:8" ht="13.2" x14ac:dyDescent="0.25">
      <c r="A65" s="14" t="s">
        <v>126</v>
      </c>
      <c r="B65" s="18">
        <f>SUM(B66:B68)</f>
        <v>0</v>
      </c>
      <c r="C65" s="18">
        <f>SUM(C66:C68)</f>
        <v>0</v>
      </c>
      <c r="D65" s="18">
        <f t="shared" si="0"/>
        <v>0</v>
      </c>
      <c r="E65" s="18">
        <f>SUM(E66:E68)</f>
        <v>0</v>
      </c>
      <c r="F65" s="18">
        <f>SUM(F66:F68)</f>
        <v>0</v>
      </c>
      <c r="G65" s="18">
        <f t="shared" si="1"/>
        <v>0</v>
      </c>
      <c r="H65" s="3">
        <v>0</v>
      </c>
    </row>
    <row r="66" spans="1:8" ht="13.2" x14ac:dyDescent="0.25">
      <c r="A66" s="16" t="s">
        <v>36</v>
      </c>
      <c r="B66" s="17">
        <v>0</v>
      </c>
      <c r="C66" s="17">
        <v>0</v>
      </c>
      <c r="D66" s="17">
        <f t="shared" si="0"/>
        <v>0</v>
      </c>
      <c r="E66" s="17">
        <v>0</v>
      </c>
      <c r="F66" s="17">
        <v>0</v>
      </c>
      <c r="G66" s="17">
        <f t="shared" si="1"/>
        <v>0</v>
      </c>
      <c r="H66" s="2">
        <v>8100</v>
      </c>
    </row>
    <row r="67" spans="1:8" ht="13.2" x14ac:dyDescent="0.25">
      <c r="A67" s="16" t="s">
        <v>37</v>
      </c>
      <c r="B67" s="17">
        <v>0</v>
      </c>
      <c r="C67" s="17">
        <v>0</v>
      </c>
      <c r="D67" s="17">
        <f t="shared" si="0"/>
        <v>0</v>
      </c>
      <c r="E67" s="17">
        <v>0</v>
      </c>
      <c r="F67" s="17">
        <v>0</v>
      </c>
      <c r="G67" s="17">
        <f t="shared" si="1"/>
        <v>0</v>
      </c>
      <c r="H67" s="2">
        <v>8300</v>
      </c>
    </row>
    <row r="68" spans="1:8" ht="13.2" x14ac:dyDescent="0.25">
      <c r="A68" s="16" t="s">
        <v>38</v>
      </c>
      <c r="B68" s="17">
        <v>0</v>
      </c>
      <c r="C68" s="17">
        <v>0</v>
      </c>
      <c r="D68" s="17">
        <f t="shared" si="0"/>
        <v>0</v>
      </c>
      <c r="E68" s="17">
        <v>0</v>
      </c>
      <c r="F68" s="17">
        <v>0</v>
      </c>
      <c r="G68" s="17">
        <f t="shared" si="1"/>
        <v>0</v>
      </c>
      <c r="H68" s="2">
        <v>8500</v>
      </c>
    </row>
    <row r="69" spans="1:8" ht="13.2" x14ac:dyDescent="0.25">
      <c r="A69" s="14" t="s">
        <v>61</v>
      </c>
      <c r="B69" s="18">
        <f>SUM(B70:B76)</f>
        <v>13704000</v>
      </c>
      <c r="C69" s="18">
        <f>SUM(C70:C76)</f>
        <v>0</v>
      </c>
      <c r="D69" s="18">
        <f t="shared" si="0"/>
        <v>13704000</v>
      </c>
      <c r="E69" s="18">
        <f>SUM(E70:E76)</f>
        <v>16328214.010000002</v>
      </c>
      <c r="F69" s="18">
        <f>SUM(F70:F76)</f>
        <v>16328214.010000002</v>
      </c>
      <c r="G69" s="18">
        <f t="shared" si="1"/>
        <v>-2624214.0100000016</v>
      </c>
      <c r="H69" s="3">
        <v>0</v>
      </c>
    </row>
    <row r="70" spans="1:8" ht="13.2" x14ac:dyDescent="0.25">
      <c r="A70" s="16" t="s">
        <v>110</v>
      </c>
      <c r="B70" s="17">
        <v>7124999.9900000002</v>
      </c>
      <c r="C70" s="17">
        <v>0</v>
      </c>
      <c r="D70" s="17">
        <f t="shared" ref="D70:D76" si="2">B70+C70</f>
        <v>7124999.9900000002</v>
      </c>
      <c r="E70" s="17">
        <v>8406946.5600000005</v>
      </c>
      <c r="F70" s="17">
        <v>8406946.5600000005</v>
      </c>
      <c r="G70" s="17">
        <f t="shared" ref="G70:G76" si="3">D70-E70</f>
        <v>-1281946.5700000003</v>
      </c>
      <c r="H70" s="2">
        <v>9100</v>
      </c>
    </row>
    <row r="71" spans="1:8" ht="13.2" x14ac:dyDescent="0.25">
      <c r="A71" s="16" t="s">
        <v>111</v>
      </c>
      <c r="B71" s="17">
        <v>6579000.0099999998</v>
      </c>
      <c r="C71" s="17">
        <v>0</v>
      </c>
      <c r="D71" s="17">
        <f t="shared" si="2"/>
        <v>6579000.0099999998</v>
      </c>
      <c r="E71" s="17">
        <v>7921267.4500000002</v>
      </c>
      <c r="F71" s="17">
        <v>7921267.4500000002</v>
      </c>
      <c r="G71" s="17">
        <f t="shared" si="3"/>
        <v>-1342267.4400000004</v>
      </c>
      <c r="H71" s="2">
        <v>9200</v>
      </c>
    </row>
    <row r="72" spans="1:8" ht="13.2" x14ac:dyDescent="0.25">
      <c r="A72" s="16" t="s">
        <v>112</v>
      </c>
      <c r="B72" s="17">
        <v>0</v>
      </c>
      <c r="C72" s="17">
        <v>0</v>
      </c>
      <c r="D72" s="17">
        <f t="shared" si="2"/>
        <v>0</v>
      </c>
      <c r="E72" s="17">
        <v>0</v>
      </c>
      <c r="F72" s="17">
        <v>0</v>
      </c>
      <c r="G72" s="17">
        <f t="shared" si="3"/>
        <v>0</v>
      </c>
      <c r="H72" s="2">
        <v>9300</v>
      </c>
    </row>
    <row r="73" spans="1:8" ht="13.2" x14ac:dyDescent="0.25">
      <c r="A73" s="16" t="s">
        <v>113</v>
      </c>
      <c r="B73" s="17">
        <v>0</v>
      </c>
      <c r="C73" s="17">
        <v>0</v>
      </c>
      <c r="D73" s="17">
        <f t="shared" si="2"/>
        <v>0</v>
      </c>
      <c r="E73" s="17">
        <v>0</v>
      </c>
      <c r="F73" s="17">
        <v>0</v>
      </c>
      <c r="G73" s="17">
        <f t="shared" si="3"/>
        <v>0</v>
      </c>
      <c r="H73" s="2">
        <v>9400</v>
      </c>
    </row>
    <row r="74" spans="1:8" ht="13.2" x14ac:dyDescent="0.25">
      <c r="A74" s="16" t="s">
        <v>114</v>
      </c>
      <c r="B74" s="17">
        <v>0</v>
      </c>
      <c r="C74" s="17">
        <v>0</v>
      </c>
      <c r="D74" s="17">
        <f t="shared" si="2"/>
        <v>0</v>
      </c>
      <c r="E74" s="17">
        <v>0</v>
      </c>
      <c r="F74" s="17">
        <v>0</v>
      </c>
      <c r="G74" s="17">
        <f t="shared" si="3"/>
        <v>0</v>
      </c>
      <c r="H74" s="2">
        <v>9500</v>
      </c>
    </row>
    <row r="75" spans="1:8" ht="13.2" x14ac:dyDescent="0.25">
      <c r="A75" s="16" t="s">
        <v>115</v>
      </c>
      <c r="B75" s="17">
        <v>0</v>
      </c>
      <c r="C75" s="17">
        <v>0</v>
      </c>
      <c r="D75" s="17">
        <f t="shared" si="2"/>
        <v>0</v>
      </c>
      <c r="E75" s="17">
        <v>0</v>
      </c>
      <c r="F75" s="17">
        <v>0</v>
      </c>
      <c r="G75" s="17">
        <f t="shared" si="3"/>
        <v>0</v>
      </c>
      <c r="H75" s="2">
        <v>9600</v>
      </c>
    </row>
    <row r="76" spans="1:8" ht="13.2" x14ac:dyDescent="0.25">
      <c r="A76" s="20" t="s">
        <v>116</v>
      </c>
      <c r="B76" s="21">
        <v>0</v>
      </c>
      <c r="C76" s="21">
        <v>0</v>
      </c>
      <c r="D76" s="21">
        <f t="shared" si="2"/>
        <v>0</v>
      </c>
      <c r="E76" s="21">
        <v>0</v>
      </c>
      <c r="F76" s="21">
        <v>0</v>
      </c>
      <c r="G76" s="21">
        <f t="shared" si="3"/>
        <v>0</v>
      </c>
      <c r="H76" s="2">
        <v>9900</v>
      </c>
    </row>
    <row r="77" spans="1:8" ht="13.2" x14ac:dyDescent="0.25">
      <c r="A77" s="22" t="s">
        <v>50</v>
      </c>
      <c r="B77" s="23">
        <f t="shared" ref="B77:G77" si="4">SUM(B5+B13+B23+B33+B43+B53+B57+B65+B69)</f>
        <v>657187707.90999997</v>
      </c>
      <c r="C77" s="23">
        <f t="shared" si="4"/>
        <v>575551432.61000001</v>
      </c>
      <c r="D77" s="23">
        <f t="shared" si="4"/>
        <v>1232739140.52</v>
      </c>
      <c r="E77" s="23">
        <f t="shared" si="4"/>
        <v>838221668.27999997</v>
      </c>
      <c r="F77" s="23">
        <f t="shared" si="4"/>
        <v>809768310.89999998</v>
      </c>
      <c r="G77" s="23">
        <f t="shared" si="4"/>
        <v>394517472.24000001</v>
      </c>
    </row>
    <row r="79" spans="1:8" x14ac:dyDescent="0.2">
      <c r="A79" s="1" t="s">
        <v>120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31496062992125984" right="0.11811023622047245" top="0.15748031496062992" bottom="0.15748031496062992" header="0.31496062992125984" footer="0.31496062992125984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showGridLines="0" zoomScaleNormal="100" workbookViewId="0">
      <selection activeCell="D10" sqref="D10"/>
    </sheetView>
  </sheetViews>
  <sheetFormatPr baseColWidth="10" defaultColWidth="12" defaultRowHeight="10.199999999999999" x14ac:dyDescent="0.2"/>
  <cols>
    <col min="1" max="1" width="47.7109375" style="1" customWidth="1"/>
    <col min="2" max="3" width="18.28515625" style="1" customWidth="1"/>
    <col min="4" max="4" width="19.5703125" style="1" customWidth="1"/>
    <col min="5" max="7" width="18.28515625" style="1" customWidth="1"/>
    <col min="8" max="16384" width="12" style="1"/>
  </cols>
  <sheetData>
    <row r="1" spans="1:7" ht="50.1" customHeight="1" x14ac:dyDescent="0.2">
      <c r="A1" s="25" t="s">
        <v>129</v>
      </c>
      <c r="B1" s="26"/>
      <c r="C1" s="26"/>
      <c r="D1" s="26"/>
      <c r="E1" s="26"/>
      <c r="F1" s="26"/>
      <c r="G1" s="27"/>
    </row>
    <row r="2" spans="1:7" ht="13.2" x14ac:dyDescent="0.2">
      <c r="A2" s="28"/>
      <c r="B2" s="7" t="s">
        <v>57</v>
      </c>
      <c r="C2" s="4"/>
      <c r="D2" s="4"/>
      <c r="E2" s="4"/>
      <c r="F2" s="5"/>
      <c r="G2" s="29" t="s">
        <v>56</v>
      </c>
    </row>
    <row r="3" spans="1:7" ht="24.9" customHeight="1" x14ac:dyDescent="0.2">
      <c r="A3" s="30" t="s">
        <v>51</v>
      </c>
      <c r="B3" s="10" t="s">
        <v>52</v>
      </c>
      <c r="C3" s="10" t="s">
        <v>117</v>
      </c>
      <c r="D3" s="10" t="s">
        <v>53</v>
      </c>
      <c r="E3" s="10" t="s">
        <v>54</v>
      </c>
      <c r="F3" s="10" t="s">
        <v>55</v>
      </c>
      <c r="G3" s="31"/>
    </row>
    <row r="4" spans="1:7" ht="13.2" x14ac:dyDescent="0.2">
      <c r="A4" s="32"/>
      <c r="B4" s="13">
        <v>1</v>
      </c>
      <c r="C4" s="13">
        <v>2</v>
      </c>
      <c r="D4" s="13" t="s">
        <v>118</v>
      </c>
      <c r="E4" s="13">
        <v>4</v>
      </c>
      <c r="F4" s="13">
        <v>5</v>
      </c>
      <c r="G4" s="33" t="s">
        <v>119</v>
      </c>
    </row>
    <row r="5" spans="1:7" ht="13.2" x14ac:dyDescent="0.25">
      <c r="A5" s="34" t="s">
        <v>0</v>
      </c>
      <c r="B5" s="17">
        <v>544541865.72000003</v>
      </c>
      <c r="C5" s="17">
        <v>127384123.69</v>
      </c>
      <c r="D5" s="17">
        <f>B5+C5</f>
        <v>671925989.41000009</v>
      </c>
      <c r="E5" s="17">
        <v>665176976.74000001</v>
      </c>
      <c r="F5" s="17">
        <v>640565727.13999999</v>
      </c>
      <c r="G5" s="35">
        <f>D5-E5</f>
        <v>6749012.6700000763</v>
      </c>
    </row>
    <row r="6" spans="1:7" ht="13.2" x14ac:dyDescent="0.25">
      <c r="A6" s="34" t="s">
        <v>1</v>
      </c>
      <c r="B6" s="17">
        <v>105520842.2</v>
      </c>
      <c r="C6" s="17">
        <v>448167308.92000002</v>
      </c>
      <c r="D6" s="17">
        <f>B6+C6</f>
        <v>553688151.12</v>
      </c>
      <c r="E6" s="17">
        <v>164637744.97999999</v>
      </c>
      <c r="F6" s="17">
        <v>160795637.19999999</v>
      </c>
      <c r="G6" s="35">
        <f>D6-E6</f>
        <v>389050406.13999999</v>
      </c>
    </row>
    <row r="7" spans="1:7" ht="13.2" x14ac:dyDescent="0.25">
      <c r="A7" s="34" t="s">
        <v>2</v>
      </c>
      <c r="B7" s="17">
        <v>7124999.9900000002</v>
      </c>
      <c r="C7" s="17">
        <v>0</v>
      </c>
      <c r="D7" s="17">
        <f>B7+C7</f>
        <v>7124999.9900000002</v>
      </c>
      <c r="E7" s="17">
        <v>8406946.5600000005</v>
      </c>
      <c r="F7" s="17">
        <v>8406946.5600000005</v>
      </c>
      <c r="G7" s="35">
        <f>D7-E7</f>
        <v>-1281946.5700000003</v>
      </c>
    </row>
    <row r="8" spans="1:7" ht="13.2" x14ac:dyDescent="0.25">
      <c r="A8" s="34" t="s">
        <v>39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35">
        <f>D8-E8</f>
        <v>0</v>
      </c>
    </row>
    <row r="9" spans="1:7" ht="13.2" x14ac:dyDescent="0.25">
      <c r="A9" s="36" t="s">
        <v>36</v>
      </c>
      <c r="B9" s="21">
        <v>0</v>
      </c>
      <c r="C9" s="21">
        <v>0</v>
      </c>
      <c r="D9" s="21">
        <f>B9+C9</f>
        <v>0</v>
      </c>
      <c r="E9" s="21">
        <v>0</v>
      </c>
      <c r="F9" s="21">
        <v>0</v>
      </c>
      <c r="G9" s="37">
        <f>D9-E9</f>
        <v>0</v>
      </c>
    </row>
    <row r="10" spans="1:7" ht="13.8" thickBot="1" x14ac:dyDescent="0.3">
      <c r="A10" s="38" t="s">
        <v>50</v>
      </c>
      <c r="B10" s="39">
        <f t="shared" ref="B10:G10" si="0">SUM(B5+B6+B7+B8+B9)</f>
        <v>657187707.91000009</v>
      </c>
      <c r="C10" s="39">
        <f t="shared" si="0"/>
        <v>575551432.61000001</v>
      </c>
      <c r="D10" s="39">
        <f t="shared" si="0"/>
        <v>1232739140.5200002</v>
      </c>
      <c r="E10" s="39">
        <f t="shared" si="0"/>
        <v>838221668.27999997</v>
      </c>
      <c r="F10" s="39">
        <f t="shared" si="0"/>
        <v>809768310.89999986</v>
      </c>
      <c r="G10" s="40">
        <f t="shared" si="0"/>
        <v>394517472.24000007</v>
      </c>
    </row>
    <row r="11" spans="1:7" x14ac:dyDescent="0.2">
      <c r="A11" s="1" t="s">
        <v>120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showGridLines="0" topLeftCell="A28" workbookViewId="0">
      <selection activeCell="C28" sqref="C28"/>
    </sheetView>
  </sheetViews>
  <sheetFormatPr baseColWidth="10" defaultColWidth="12" defaultRowHeight="10.199999999999999" x14ac:dyDescent="0.2"/>
  <cols>
    <col min="1" max="1" width="80.42578125" style="1" customWidth="1"/>
    <col min="2" max="3" width="18.28515625" style="1" customWidth="1"/>
    <col min="4" max="4" width="19.85546875" style="1" customWidth="1"/>
    <col min="5" max="7" width="18.28515625" style="1" customWidth="1"/>
    <col min="8" max="16384" width="12" style="1"/>
  </cols>
  <sheetData>
    <row r="1" spans="1:7" ht="55.8" customHeight="1" x14ac:dyDescent="0.2">
      <c r="A1" s="7" t="s">
        <v>162</v>
      </c>
      <c r="B1" s="4"/>
      <c r="C1" s="4"/>
      <c r="D1" s="4"/>
      <c r="E1" s="4"/>
      <c r="F1" s="4"/>
      <c r="G1" s="5"/>
    </row>
    <row r="2" spans="1:7" ht="13.2" x14ac:dyDescent="0.2">
      <c r="A2" s="6"/>
      <c r="B2" s="7" t="s">
        <v>57</v>
      </c>
      <c r="C2" s="4"/>
      <c r="D2" s="4"/>
      <c r="E2" s="4"/>
      <c r="F2" s="5"/>
      <c r="G2" s="8" t="s">
        <v>56</v>
      </c>
    </row>
    <row r="3" spans="1:7" ht="24.9" customHeight="1" x14ac:dyDescent="0.2">
      <c r="A3" s="9" t="s">
        <v>51</v>
      </c>
      <c r="B3" s="10" t="s">
        <v>52</v>
      </c>
      <c r="C3" s="10" t="s">
        <v>117</v>
      </c>
      <c r="D3" s="10" t="s">
        <v>53</v>
      </c>
      <c r="E3" s="10" t="s">
        <v>54</v>
      </c>
      <c r="F3" s="10" t="s">
        <v>55</v>
      </c>
      <c r="G3" s="11"/>
    </row>
    <row r="4" spans="1:7" ht="13.2" x14ac:dyDescent="0.2">
      <c r="A4" s="12"/>
      <c r="B4" s="13">
        <v>1</v>
      </c>
      <c r="C4" s="13">
        <v>2</v>
      </c>
      <c r="D4" s="13" t="s">
        <v>118</v>
      </c>
      <c r="E4" s="13">
        <v>4</v>
      </c>
      <c r="F4" s="13">
        <v>5</v>
      </c>
      <c r="G4" s="13" t="s">
        <v>119</v>
      </c>
    </row>
    <row r="5" spans="1:7" ht="13.2" x14ac:dyDescent="0.2">
      <c r="A5" s="41"/>
      <c r="B5" s="42"/>
      <c r="C5" s="42"/>
      <c r="D5" s="42"/>
      <c r="E5" s="42"/>
      <c r="F5" s="42"/>
      <c r="G5" s="42"/>
    </row>
    <row r="6" spans="1:7" ht="13.2" x14ac:dyDescent="0.25">
      <c r="A6" s="43" t="s">
        <v>130</v>
      </c>
      <c r="B6" s="17">
        <v>12043277.560000001</v>
      </c>
      <c r="C6" s="17">
        <v>45478.75</v>
      </c>
      <c r="D6" s="17">
        <f>B6+C6</f>
        <v>12088756.310000001</v>
      </c>
      <c r="E6" s="17">
        <v>15721128.84</v>
      </c>
      <c r="F6" s="17">
        <v>15222084.27</v>
      </c>
      <c r="G6" s="17">
        <f>D6-E6</f>
        <v>-3632372.5299999993</v>
      </c>
    </row>
    <row r="7" spans="1:7" ht="13.2" x14ac:dyDescent="0.25">
      <c r="A7" s="43" t="s">
        <v>131</v>
      </c>
      <c r="B7" s="17">
        <v>20811797.68</v>
      </c>
      <c r="C7" s="17">
        <v>29780019.25</v>
      </c>
      <c r="D7" s="17">
        <f t="shared" ref="D7:D12" si="0">B7+C7</f>
        <v>50591816.93</v>
      </c>
      <c r="E7" s="17">
        <v>29183008.170000002</v>
      </c>
      <c r="F7" s="17">
        <v>28155672.800000001</v>
      </c>
      <c r="G7" s="17">
        <f t="shared" ref="G7:G12" si="1">D7-E7</f>
        <v>21408808.759999998</v>
      </c>
    </row>
    <row r="8" spans="1:7" ht="13.2" x14ac:dyDescent="0.25">
      <c r="A8" s="43" t="s">
        <v>132</v>
      </c>
      <c r="B8" s="17">
        <v>13828551</v>
      </c>
      <c r="C8" s="17">
        <v>61092.97</v>
      </c>
      <c r="D8" s="17">
        <f t="shared" si="0"/>
        <v>13889643.970000001</v>
      </c>
      <c r="E8" s="17">
        <v>13151156.84</v>
      </c>
      <c r="F8" s="17">
        <v>12936855.859999999</v>
      </c>
      <c r="G8" s="17">
        <f t="shared" si="1"/>
        <v>738487.13000000082</v>
      </c>
    </row>
    <row r="9" spans="1:7" ht="13.2" x14ac:dyDescent="0.25">
      <c r="A9" s="43" t="s">
        <v>133</v>
      </c>
      <c r="B9" s="17">
        <v>5629429</v>
      </c>
      <c r="C9" s="17">
        <v>159296.91</v>
      </c>
      <c r="D9" s="17">
        <f t="shared" si="0"/>
        <v>5788725.9100000001</v>
      </c>
      <c r="E9" s="17">
        <v>5915204.1299999999</v>
      </c>
      <c r="F9" s="17">
        <v>5732759.2999999998</v>
      </c>
      <c r="G9" s="17">
        <f t="shared" si="1"/>
        <v>-126478.21999999974</v>
      </c>
    </row>
    <row r="10" spans="1:7" ht="13.2" x14ac:dyDescent="0.25">
      <c r="A10" s="43" t="s">
        <v>134</v>
      </c>
      <c r="B10" s="17">
        <v>11546621.359999999</v>
      </c>
      <c r="C10" s="17">
        <v>302209.46999999997</v>
      </c>
      <c r="D10" s="17">
        <f t="shared" si="0"/>
        <v>11848830.83</v>
      </c>
      <c r="E10" s="17">
        <v>6232347.7000000002</v>
      </c>
      <c r="F10" s="17">
        <v>6051389.9900000002</v>
      </c>
      <c r="G10" s="17">
        <f t="shared" si="1"/>
        <v>5616483.1299999999</v>
      </c>
    </row>
    <row r="11" spans="1:7" ht="13.2" x14ac:dyDescent="0.25">
      <c r="A11" s="43" t="s">
        <v>135</v>
      </c>
      <c r="B11" s="17">
        <v>668804.01</v>
      </c>
      <c r="C11" s="17">
        <v>20222.89</v>
      </c>
      <c r="D11" s="17">
        <f t="shared" si="0"/>
        <v>689026.9</v>
      </c>
      <c r="E11" s="17">
        <v>776444.15</v>
      </c>
      <c r="F11" s="17">
        <v>751729.49</v>
      </c>
      <c r="G11" s="17">
        <f t="shared" si="1"/>
        <v>-87417.25</v>
      </c>
    </row>
    <row r="12" spans="1:7" ht="13.2" x14ac:dyDescent="0.25">
      <c r="A12" s="43" t="s">
        <v>136</v>
      </c>
      <c r="B12" s="17">
        <v>45712532</v>
      </c>
      <c r="C12" s="17">
        <v>34941617.759999998</v>
      </c>
      <c r="D12" s="17">
        <f t="shared" si="0"/>
        <v>80654149.75999999</v>
      </c>
      <c r="E12" s="17">
        <v>81492965.329999998</v>
      </c>
      <c r="F12" s="17">
        <v>78615668.980000004</v>
      </c>
      <c r="G12" s="17">
        <f t="shared" si="1"/>
        <v>-838815.57000000775</v>
      </c>
    </row>
    <row r="13" spans="1:7" ht="13.2" x14ac:dyDescent="0.25">
      <c r="A13" s="43" t="s">
        <v>137</v>
      </c>
      <c r="B13" s="17">
        <v>3205199.11</v>
      </c>
      <c r="C13" s="17">
        <v>72385.679999999993</v>
      </c>
      <c r="D13" s="17">
        <f t="shared" ref="D13" si="2">B13+C13</f>
        <v>3277584.79</v>
      </c>
      <c r="E13" s="17">
        <v>4002105.27</v>
      </c>
      <c r="F13" s="17">
        <v>3883133.82</v>
      </c>
      <c r="G13" s="17">
        <f t="shared" ref="G13" si="3">D13-E13</f>
        <v>-724520.48</v>
      </c>
    </row>
    <row r="14" spans="1:7" ht="13.2" x14ac:dyDescent="0.25">
      <c r="A14" s="43" t="s">
        <v>138</v>
      </c>
      <c r="B14" s="17">
        <v>95699191.340000004</v>
      </c>
      <c r="C14" s="17">
        <v>-35183744.590000004</v>
      </c>
      <c r="D14" s="17">
        <f t="shared" ref="D14" si="4">B14+C14</f>
        <v>60515446.75</v>
      </c>
      <c r="E14" s="17">
        <v>78616437.590000004</v>
      </c>
      <c r="F14" s="17">
        <v>77027762.209999993</v>
      </c>
      <c r="G14" s="17">
        <f t="shared" ref="G14" si="5">D14-E14</f>
        <v>-18100990.840000004</v>
      </c>
    </row>
    <row r="15" spans="1:7" ht="13.2" x14ac:dyDescent="0.25">
      <c r="A15" s="43" t="s">
        <v>139</v>
      </c>
      <c r="B15" s="17">
        <v>10350749.26</v>
      </c>
      <c r="C15" s="17">
        <v>11405635.800000001</v>
      </c>
      <c r="D15" s="17">
        <f t="shared" ref="D15" si="6">B15+C15</f>
        <v>21756385.060000002</v>
      </c>
      <c r="E15" s="17">
        <v>13697732.380000001</v>
      </c>
      <c r="F15" s="17">
        <v>13200331.470000001</v>
      </c>
      <c r="G15" s="17">
        <f t="shared" ref="G15" si="7">D15-E15</f>
        <v>8058652.6800000016</v>
      </c>
    </row>
    <row r="16" spans="1:7" ht="13.2" x14ac:dyDescent="0.25">
      <c r="A16" s="43" t="s">
        <v>140</v>
      </c>
      <c r="B16" s="17">
        <v>30293261.149999999</v>
      </c>
      <c r="C16" s="17">
        <v>27968702.510000002</v>
      </c>
      <c r="D16" s="17">
        <f t="shared" ref="D16" si="8">B16+C16</f>
        <v>58261963.659999996</v>
      </c>
      <c r="E16" s="17">
        <v>36227634.840000004</v>
      </c>
      <c r="F16" s="17">
        <v>35367156.189999998</v>
      </c>
      <c r="G16" s="17">
        <f t="shared" ref="G16" si="9">D16-E16</f>
        <v>22034328.819999993</v>
      </c>
    </row>
    <row r="17" spans="1:7" ht="13.2" x14ac:dyDescent="0.25">
      <c r="A17" s="43" t="s">
        <v>141</v>
      </c>
      <c r="B17" s="17">
        <v>8597823.3399999999</v>
      </c>
      <c r="C17" s="17">
        <v>1781439.03</v>
      </c>
      <c r="D17" s="17">
        <f t="shared" ref="D17" si="10">B17+C17</f>
        <v>10379262.369999999</v>
      </c>
      <c r="E17" s="17">
        <v>10529805.24</v>
      </c>
      <c r="F17" s="17">
        <v>10162777.83</v>
      </c>
      <c r="G17" s="17">
        <f t="shared" ref="G17" si="11">D17-E17</f>
        <v>-150542.87000000104</v>
      </c>
    </row>
    <row r="18" spans="1:7" ht="13.2" x14ac:dyDescent="0.25">
      <c r="A18" s="43" t="s">
        <v>142</v>
      </c>
      <c r="B18" s="17">
        <v>42025954.759999998</v>
      </c>
      <c r="C18" s="17">
        <v>19523630.41</v>
      </c>
      <c r="D18" s="17">
        <f t="shared" ref="D18" si="12">B18+C18</f>
        <v>61549585.170000002</v>
      </c>
      <c r="E18" s="17">
        <v>41294491.039999999</v>
      </c>
      <c r="F18" s="17">
        <v>38869991.200000003</v>
      </c>
      <c r="G18" s="17">
        <f t="shared" ref="G18" si="13">D18-E18</f>
        <v>20255094.130000003</v>
      </c>
    </row>
    <row r="19" spans="1:7" ht="13.2" x14ac:dyDescent="0.25">
      <c r="A19" s="43" t="s">
        <v>143</v>
      </c>
      <c r="B19" s="17">
        <v>13118710.43</v>
      </c>
      <c r="C19" s="17">
        <v>827892</v>
      </c>
      <c r="D19" s="17">
        <f t="shared" ref="D19" si="14">B19+C19</f>
        <v>13946602.43</v>
      </c>
      <c r="E19" s="17">
        <v>15109223.609999999</v>
      </c>
      <c r="F19" s="17">
        <v>14538183.75</v>
      </c>
      <c r="G19" s="17">
        <f t="shared" ref="G19" si="15">D19-E19</f>
        <v>-1162621.1799999997</v>
      </c>
    </row>
    <row r="20" spans="1:7" ht="13.2" x14ac:dyDescent="0.25">
      <c r="A20" s="43" t="s">
        <v>144</v>
      </c>
      <c r="B20" s="17">
        <v>26904112.629999999</v>
      </c>
      <c r="C20" s="17">
        <v>11200000</v>
      </c>
      <c r="D20" s="17">
        <f t="shared" ref="D20" si="16">B20+C20</f>
        <v>38104112.629999995</v>
      </c>
      <c r="E20" s="17">
        <v>20398501.800000001</v>
      </c>
      <c r="F20" s="17">
        <v>19797681.059999999</v>
      </c>
      <c r="G20" s="17">
        <f t="shared" ref="G20" si="17">D20-E20</f>
        <v>17705610.829999994</v>
      </c>
    </row>
    <row r="21" spans="1:7" ht="13.2" x14ac:dyDescent="0.25">
      <c r="A21" s="43" t="s">
        <v>145</v>
      </c>
      <c r="B21" s="17">
        <v>17184368.460000001</v>
      </c>
      <c r="C21" s="17">
        <v>18742248.399999999</v>
      </c>
      <c r="D21" s="17">
        <f t="shared" ref="D21" si="18">B21+C21</f>
        <v>35926616.859999999</v>
      </c>
      <c r="E21" s="17">
        <v>33310388.800000001</v>
      </c>
      <c r="F21" s="17">
        <v>24457444.350000001</v>
      </c>
      <c r="G21" s="17">
        <f t="shared" ref="G21" si="19">D21-E21</f>
        <v>2616228.0599999987</v>
      </c>
    </row>
    <row r="22" spans="1:7" ht="13.2" x14ac:dyDescent="0.25">
      <c r="A22" s="43" t="s">
        <v>146</v>
      </c>
      <c r="B22" s="17">
        <v>6191160.3799999999</v>
      </c>
      <c r="C22" s="17">
        <v>-660693.54</v>
      </c>
      <c r="D22" s="17">
        <f t="shared" ref="D22" si="20">B22+C22</f>
        <v>5530466.8399999999</v>
      </c>
      <c r="E22" s="17">
        <v>3758564.64</v>
      </c>
      <c r="F22" s="17">
        <v>3541475.16</v>
      </c>
      <c r="G22" s="17">
        <f t="shared" ref="G22" si="21">D22-E22</f>
        <v>1771902.1999999997</v>
      </c>
    </row>
    <row r="23" spans="1:7" ht="13.2" x14ac:dyDescent="0.25">
      <c r="A23" s="43" t="s">
        <v>147</v>
      </c>
      <c r="B23" s="17">
        <v>82750372.640000001</v>
      </c>
      <c r="C23" s="17">
        <v>416055992.29000002</v>
      </c>
      <c r="D23" s="17">
        <f t="shared" ref="D23" si="22">B23+C23</f>
        <v>498806364.93000001</v>
      </c>
      <c r="E23" s="17">
        <v>191601745.16999999</v>
      </c>
      <c r="F23" s="17">
        <v>188948355.77000001</v>
      </c>
      <c r="G23" s="17">
        <f t="shared" ref="G23" si="23">D23-E23</f>
        <v>307204619.75999999</v>
      </c>
    </row>
    <row r="24" spans="1:7" ht="13.2" x14ac:dyDescent="0.25">
      <c r="A24" s="43" t="s">
        <v>148</v>
      </c>
      <c r="B24" s="17">
        <v>7073832.7800000003</v>
      </c>
      <c r="C24" s="17">
        <v>789393.98</v>
      </c>
      <c r="D24" s="17">
        <f t="shared" ref="D24" si="24">B24+C24</f>
        <v>7863226.7599999998</v>
      </c>
      <c r="E24" s="17">
        <v>8395115.4700000007</v>
      </c>
      <c r="F24" s="17">
        <v>8073101.6100000003</v>
      </c>
      <c r="G24" s="17">
        <f t="shared" ref="G24" si="25">D24-E24</f>
        <v>-531888.71000000089</v>
      </c>
    </row>
    <row r="25" spans="1:7" ht="13.2" x14ac:dyDescent="0.25">
      <c r="A25" s="43" t="s">
        <v>149</v>
      </c>
      <c r="B25" s="17">
        <v>11227684.689999999</v>
      </c>
      <c r="C25" s="17">
        <v>964315.19</v>
      </c>
      <c r="D25" s="17">
        <f t="shared" ref="D25" si="26">B25+C25</f>
        <v>12191999.879999999</v>
      </c>
      <c r="E25" s="17">
        <v>11027748.52</v>
      </c>
      <c r="F25" s="17">
        <v>10740936.470000001</v>
      </c>
      <c r="G25" s="17">
        <f t="shared" ref="G25" si="27">D25-E25</f>
        <v>1164251.3599999994</v>
      </c>
    </row>
    <row r="26" spans="1:7" ht="13.2" x14ac:dyDescent="0.25">
      <c r="A26" s="43" t="s">
        <v>150</v>
      </c>
      <c r="B26" s="17">
        <v>17638443.32</v>
      </c>
      <c r="C26" s="17">
        <v>9308848.5399999991</v>
      </c>
      <c r="D26" s="17">
        <f t="shared" ref="D26" si="28">B26+C26</f>
        <v>26947291.859999999</v>
      </c>
      <c r="E26" s="17">
        <v>25311976.050000001</v>
      </c>
      <c r="F26" s="17">
        <v>24727480.760000002</v>
      </c>
      <c r="G26" s="17">
        <f t="shared" ref="G26" si="29">D26-E26</f>
        <v>1635315.8099999987</v>
      </c>
    </row>
    <row r="27" spans="1:7" ht="13.2" x14ac:dyDescent="0.25">
      <c r="A27" s="43" t="s">
        <v>151</v>
      </c>
      <c r="B27" s="17">
        <v>15176103.51</v>
      </c>
      <c r="C27" s="17">
        <v>3046213.24</v>
      </c>
      <c r="D27" s="17">
        <f t="shared" ref="D27" si="30">B27+C27</f>
        <v>18222316.75</v>
      </c>
      <c r="E27" s="17">
        <v>19275101.84</v>
      </c>
      <c r="F27" s="17">
        <v>18749887.899999999</v>
      </c>
      <c r="G27" s="17">
        <f t="shared" ref="G27" si="31">D27-E27</f>
        <v>-1052785.0899999999</v>
      </c>
    </row>
    <row r="28" spans="1:7" ht="13.2" x14ac:dyDescent="0.25">
      <c r="A28" s="43" t="s">
        <v>152</v>
      </c>
      <c r="B28" s="17">
        <v>14321445.630000001</v>
      </c>
      <c r="C28" s="17">
        <v>1356576.84</v>
      </c>
      <c r="D28" s="17">
        <f t="shared" ref="D28" si="32">B28+C28</f>
        <v>15678022.470000001</v>
      </c>
      <c r="E28" s="17">
        <v>18886304.559999999</v>
      </c>
      <c r="F28" s="17">
        <v>18324352.57</v>
      </c>
      <c r="G28" s="17">
        <f t="shared" ref="G28" si="33">D28-E28</f>
        <v>-3208282.089999998</v>
      </c>
    </row>
    <row r="29" spans="1:7" ht="13.2" x14ac:dyDescent="0.25">
      <c r="A29" s="43" t="s">
        <v>153</v>
      </c>
      <c r="B29" s="17">
        <v>8220700.1799999997</v>
      </c>
      <c r="C29" s="17">
        <v>42682.06</v>
      </c>
      <c r="D29" s="17">
        <f t="shared" ref="D29" si="34">B29+C29</f>
        <v>8263382.2399999993</v>
      </c>
      <c r="E29" s="17">
        <v>8211457.46</v>
      </c>
      <c r="F29" s="17">
        <v>7825435.5199999996</v>
      </c>
      <c r="G29" s="17">
        <f t="shared" ref="G29" si="35">D29-E29</f>
        <v>51924.779999999329</v>
      </c>
    </row>
    <row r="30" spans="1:7" ht="13.2" x14ac:dyDescent="0.25">
      <c r="A30" s="43" t="s">
        <v>154</v>
      </c>
      <c r="B30" s="17">
        <v>25846100.629999999</v>
      </c>
      <c r="C30" s="17">
        <v>-5455957.5099999998</v>
      </c>
      <c r="D30" s="17">
        <f t="shared" ref="D30" si="36">B30+C30</f>
        <v>20390143.119999997</v>
      </c>
      <c r="E30" s="17">
        <v>19016134.780000001</v>
      </c>
      <c r="F30" s="17">
        <v>18856529.91</v>
      </c>
      <c r="G30" s="17">
        <f t="shared" ref="G30" si="37">D30-E30</f>
        <v>1374008.3399999961</v>
      </c>
    </row>
    <row r="31" spans="1:7" ht="13.2" x14ac:dyDescent="0.25">
      <c r="A31" s="43" t="s">
        <v>155</v>
      </c>
      <c r="B31" s="17">
        <v>8476727.5299999993</v>
      </c>
      <c r="C31" s="17">
        <v>53726.04</v>
      </c>
      <c r="D31" s="17">
        <f t="shared" ref="D31" si="38">B31+C31</f>
        <v>8530453.5699999984</v>
      </c>
      <c r="E31" s="17">
        <v>9402380.5500000007</v>
      </c>
      <c r="F31" s="17">
        <v>9259038.4900000002</v>
      </c>
      <c r="G31" s="17">
        <f t="shared" ref="G31" si="39">D31-E31</f>
        <v>-871926.98000000231</v>
      </c>
    </row>
    <row r="32" spans="1:7" ht="13.2" x14ac:dyDescent="0.25">
      <c r="A32" s="43" t="s">
        <v>156</v>
      </c>
      <c r="B32" s="17">
        <v>32856377.050000001</v>
      </c>
      <c r="C32" s="17">
        <v>21007951.789999999</v>
      </c>
      <c r="D32" s="17">
        <f t="shared" ref="D32" si="40">B32+C32</f>
        <v>53864328.840000004</v>
      </c>
      <c r="E32" s="17">
        <v>29468278.390000001</v>
      </c>
      <c r="F32" s="17">
        <v>28378118.84</v>
      </c>
      <c r="G32" s="17">
        <f t="shared" ref="G32" si="41">D32-E32</f>
        <v>24396050.450000003</v>
      </c>
    </row>
    <row r="33" spans="1:7" ht="13.2" x14ac:dyDescent="0.25">
      <c r="A33" s="43" t="s">
        <v>157</v>
      </c>
      <c r="B33" s="17">
        <v>16743959.83</v>
      </c>
      <c r="C33" s="17">
        <v>5394256.4500000002</v>
      </c>
      <c r="D33" s="17">
        <f t="shared" ref="D33" si="42">B33+C33</f>
        <v>22138216.280000001</v>
      </c>
      <c r="E33" s="17">
        <v>17034896.25</v>
      </c>
      <c r="F33" s="17">
        <v>16399586.460000001</v>
      </c>
      <c r="G33" s="17">
        <f t="shared" ref="G33" si="43">D33-E33</f>
        <v>5103320.0300000012</v>
      </c>
    </row>
    <row r="34" spans="1:7" ht="13.2" x14ac:dyDescent="0.25">
      <c r="A34" s="43" t="s">
        <v>158</v>
      </c>
      <c r="B34" s="17">
        <v>40637610.530000001</v>
      </c>
      <c r="C34" s="17">
        <v>0</v>
      </c>
      <c r="D34" s="17">
        <f t="shared" ref="D34" si="44">B34+C34</f>
        <v>40637610.530000001</v>
      </c>
      <c r="E34" s="17">
        <v>54183480.700000003</v>
      </c>
      <c r="F34" s="17">
        <v>54183480.700000003</v>
      </c>
      <c r="G34" s="17">
        <f t="shared" ref="G34" si="45">D34-E34</f>
        <v>-13545870.170000002</v>
      </c>
    </row>
    <row r="35" spans="1:7" ht="13.2" x14ac:dyDescent="0.25">
      <c r="A35" s="43" t="s">
        <v>159</v>
      </c>
      <c r="B35" s="17">
        <v>3663681.12</v>
      </c>
      <c r="C35" s="17">
        <v>0</v>
      </c>
      <c r="D35" s="17">
        <f t="shared" ref="D35" si="46">B35+C35</f>
        <v>3663681.12</v>
      </c>
      <c r="E35" s="17">
        <v>4884908.17</v>
      </c>
      <c r="F35" s="17">
        <v>4884908.17</v>
      </c>
      <c r="G35" s="17">
        <f t="shared" ref="G35" si="47">D35-E35</f>
        <v>-1221227.0499999998</v>
      </c>
    </row>
    <row r="36" spans="1:7" ht="13.2" x14ac:dyDescent="0.25">
      <c r="A36" s="43" t="s">
        <v>160</v>
      </c>
      <c r="B36" s="17">
        <v>5250000</v>
      </c>
      <c r="C36" s="17">
        <v>2000000</v>
      </c>
      <c r="D36" s="17">
        <f t="shared" ref="D36" si="48">B36+C36</f>
        <v>7250000</v>
      </c>
      <c r="E36" s="17">
        <v>9000000</v>
      </c>
      <c r="F36" s="17">
        <v>9000000</v>
      </c>
      <c r="G36" s="17">
        <f t="shared" ref="G36" si="49">D36-E36</f>
        <v>-1750000</v>
      </c>
    </row>
    <row r="37" spans="1:7" ht="13.2" x14ac:dyDescent="0.25">
      <c r="A37" s="43" t="s">
        <v>161</v>
      </c>
      <c r="B37" s="17">
        <v>3493125</v>
      </c>
      <c r="C37" s="17">
        <v>0</v>
      </c>
      <c r="D37" s="17">
        <f t="shared" ref="D37" si="50">B37+C37</f>
        <v>3493125</v>
      </c>
      <c r="E37" s="17">
        <v>3105000</v>
      </c>
      <c r="F37" s="17">
        <v>3105000</v>
      </c>
      <c r="G37" s="17">
        <f t="shared" ref="G37" si="51">D37-E37</f>
        <v>388125</v>
      </c>
    </row>
    <row r="38" spans="1:7" ht="13.2" x14ac:dyDescent="0.25">
      <c r="A38" s="43"/>
      <c r="B38" s="17"/>
      <c r="C38" s="17"/>
      <c r="D38" s="17"/>
      <c r="E38" s="17"/>
      <c r="F38" s="17"/>
      <c r="G38" s="17"/>
    </row>
    <row r="39" spans="1:7" ht="13.2" x14ac:dyDescent="0.25">
      <c r="A39" s="44" t="s">
        <v>50</v>
      </c>
      <c r="B39" s="45">
        <f t="shared" ref="B39:G39" si="52">SUM(B6:B38)</f>
        <v>657187707.90999985</v>
      </c>
      <c r="C39" s="45">
        <f t="shared" si="52"/>
        <v>575551432.61000001</v>
      </c>
      <c r="D39" s="45">
        <f t="shared" si="52"/>
        <v>1232739140.5199997</v>
      </c>
      <c r="E39" s="45">
        <f t="shared" si="52"/>
        <v>838221668.27999997</v>
      </c>
      <c r="F39" s="45">
        <f t="shared" si="52"/>
        <v>809768310.9000001</v>
      </c>
      <c r="G39" s="45">
        <f t="shared" si="52"/>
        <v>394517472.23999989</v>
      </c>
    </row>
    <row r="42" spans="1:7" ht="54" customHeight="1" x14ac:dyDescent="0.2">
      <c r="A42" s="7" t="s">
        <v>163</v>
      </c>
      <c r="B42" s="4"/>
      <c r="C42" s="4"/>
      <c r="D42" s="4"/>
      <c r="E42" s="4"/>
      <c r="F42" s="4"/>
      <c r="G42" s="5"/>
    </row>
    <row r="43" spans="1:7" ht="13.2" x14ac:dyDescent="0.2">
      <c r="A43" s="46" t="s">
        <v>51</v>
      </c>
      <c r="B43" s="7" t="s">
        <v>57</v>
      </c>
      <c r="C43" s="4"/>
      <c r="D43" s="4"/>
      <c r="E43" s="4"/>
      <c r="F43" s="5"/>
      <c r="G43" s="8" t="s">
        <v>56</v>
      </c>
    </row>
    <row r="44" spans="1:7" ht="26.4" x14ac:dyDescent="0.2">
      <c r="A44" s="47"/>
      <c r="B44" s="10" t="s">
        <v>52</v>
      </c>
      <c r="C44" s="10" t="s">
        <v>117</v>
      </c>
      <c r="D44" s="10" t="s">
        <v>53</v>
      </c>
      <c r="E44" s="10" t="s">
        <v>54</v>
      </c>
      <c r="F44" s="10" t="s">
        <v>55</v>
      </c>
      <c r="G44" s="11"/>
    </row>
    <row r="45" spans="1:7" ht="13.2" x14ac:dyDescent="0.2">
      <c r="A45" s="48"/>
      <c r="B45" s="13">
        <v>1</v>
      </c>
      <c r="C45" s="13">
        <v>2</v>
      </c>
      <c r="D45" s="13" t="s">
        <v>118</v>
      </c>
      <c r="E45" s="13">
        <v>4</v>
      </c>
      <c r="F45" s="13">
        <v>5</v>
      </c>
      <c r="G45" s="13" t="s">
        <v>119</v>
      </c>
    </row>
    <row r="46" spans="1:7" ht="13.2" x14ac:dyDescent="0.25">
      <c r="A46" s="49" t="s">
        <v>8</v>
      </c>
      <c r="B46" s="17">
        <v>0</v>
      </c>
      <c r="C46" s="17">
        <v>0</v>
      </c>
      <c r="D46" s="17">
        <f>B46+C46</f>
        <v>0</v>
      </c>
      <c r="E46" s="17">
        <v>0</v>
      </c>
      <c r="F46" s="17">
        <v>0</v>
      </c>
      <c r="G46" s="17">
        <f>D46-E46</f>
        <v>0</v>
      </c>
    </row>
    <row r="47" spans="1:7" ht="13.2" x14ac:dyDescent="0.25">
      <c r="A47" s="49" t="s">
        <v>9</v>
      </c>
      <c r="B47" s="17">
        <v>0</v>
      </c>
      <c r="C47" s="17">
        <v>0</v>
      </c>
      <c r="D47" s="17">
        <f t="shared" ref="D47:D49" si="53">B47+C47</f>
        <v>0</v>
      </c>
      <c r="E47" s="17">
        <v>0</v>
      </c>
      <c r="F47" s="17">
        <v>0</v>
      </c>
      <c r="G47" s="17">
        <f t="shared" ref="G47:G49" si="54">D47-E47</f>
        <v>0</v>
      </c>
    </row>
    <row r="48" spans="1:7" ht="13.2" x14ac:dyDescent="0.25">
      <c r="A48" s="49" t="s">
        <v>10</v>
      </c>
      <c r="B48" s="17">
        <v>0</v>
      </c>
      <c r="C48" s="17">
        <v>0</v>
      </c>
      <c r="D48" s="17">
        <f t="shared" si="53"/>
        <v>0</v>
      </c>
      <c r="E48" s="17">
        <v>0</v>
      </c>
      <c r="F48" s="17">
        <v>0</v>
      </c>
      <c r="G48" s="17">
        <f t="shared" si="54"/>
        <v>0</v>
      </c>
    </row>
    <row r="49" spans="1:7" ht="13.2" x14ac:dyDescent="0.25">
      <c r="A49" s="49" t="s">
        <v>121</v>
      </c>
      <c r="B49" s="17">
        <v>0</v>
      </c>
      <c r="C49" s="17">
        <v>0</v>
      </c>
      <c r="D49" s="17">
        <f t="shared" si="53"/>
        <v>0</v>
      </c>
      <c r="E49" s="17">
        <v>0</v>
      </c>
      <c r="F49" s="17">
        <v>0</v>
      </c>
      <c r="G49" s="17">
        <f t="shared" si="54"/>
        <v>0</v>
      </c>
    </row>
    <row r="50" spans="1:7" ht="13.2" x14ac:dyDescent="0.25">
      <c r="A50" s="44" t="s">
        <v>50</v>
      </c>
      <c r="B50" s="45">
        <f t="shared" ref="B50:G50" si="55">SUM(B46:B49)</f>
        <v>0</v>
      </c>
      <c r="C50" s="45">
        <f t="shared" si="55"/>
        <v>0</v>
      </c>
      <c r="D50" s="45">
        <f t="shared" si="55"/>
        <v>0</v>
      </c>
      <c r="E50" s="45">
        <f t="shared" si="55"/>
        <v>0</v>
      </c>
      <c r="F50" s="45">
        <f t="shared" si="55"/>
        <v>0</v>
      </c>
      <c r="G50" s="45">
        <f t="shared" si="55"/>
        <v>0</v>
      </c>
    </row>
    <row r="53" spans="1:7" ht="45" customHeight="1" x14ac:dyDescent="0.2">
      <c r="A53" s="7" t="s">
        <v>164</v>
      </c>
      <c r="B53" s="4"/>
      <c r="C53" s="4"/>
      <c r="D53" s="4"/>
      <c r="E53" s="4"/>
      <c r="F53" s="4"/>
      <c r="G53" s="5"/>
    </row>
    <row r="54" spans="1:7" ht="13.2" x14ac:dyDescent="0.2">
      <c r="A54" s="46" t="s">
        <v>51</v>
      </c>
      <c r="B54" s="7" t="s">
        <v>57</v>
      </c>
      <c r="C54" s="4"/>
      <c r="D54" s="4"/>
      <c r="E54" s="4"/>
      <c r="F54" s="5"/>
      <c r="G54" s="8" t="s">
        <v>56</v>
      </c>
    </row>
    <row r="55" spans="1:7" ht="26.4" x14ac:dyDescent="0.2">
      <c r="A55" s="47"/>
      <c r="B55" s="10" t="s">
        <v>52</v>
      </c>
      <c r="C55" s="10" t="s">
        <v>117</v>
      </c>
      <c r="D55" s="10" t="s">
        <v>53</v>
      </c>
      <c r="E55" s="10" t="s">
        <v>54</v>
      </c>
      <c r="F55" s="10" t="s">
        <v>55</v>
      </c>
      <c r="G55" s="11"/>
    </row>
    <row r="56" spans="1:7" ht="13.2" x14ac:dyDescent="0.2">
      <c r="A56" s="48"/>
      <c r="B56" s="13">
        <v>1</v>
      </c>
      <c r="C56" s="13">
        <v>2</v>
      </c>
      <c r="D56" s="13" t="s">
        <v>118</v>
      </c>
      <c r="E56" s="13">
        <v>4</v>
      </c>
      <c r="F56" s="13">
        <v>5</v>
      </c>
      <c r="G56" s="13" t="s">
        <v>119</v>
      </c>
    </row>
    <row r="57" spans="1:7" ht="26.4" x14ac:dyDescent="0.25">
      <c r="A57" s="51" t="s">
        <v>12</v>
      </c>
      <c r="B57" s="17">
        <v>803418.75</v>
      </c>
      <c r="C57" s="17">
        <v>2208775</v>
      </c>
      <c r="D57" s="17">
        <f t="shared" ref="D57:D63" si="56">B57+C57</f>
        <v>3012193.75</v>
      </c>
      <c r="E57" s="17">
        <v>3000000</v>
      </c>
      <c r="F57" s="17">
        <v>3000000</v>
      </c>
      <c r="G57" s="17">
        <f t="shared" ref="G57:G63" si="57">D57-E57</f>
        <v>12193.75</v>
      </c>
    </row>
    <row r="58" spans="1:7" ht="13.2" x14ac:dyDescent="0.25">
      <c r="A58" s="51" t="s">
        <v>11</v>
      </c>
      <c r="B58" s="17">
        <v>0</v>
      </c>
      <c r="C58" s="17">
        <v>0</v>
      </c>
      <c r="D58" s="17">
        <f t="shared" si="56"/>
        <v>0</v>
      </c>
      <c r="E58" s="17">
        <v>0</v>
      </c>
      <c r="F58" s="17">
        <v>0</v>
      </c>
      <c r="G58" s="17">
        <f t="shared" si="57"/>
        <v>0</v>
      </c>
    </row>
    <row r="59" spans="1:7" ht="26.4" x14ac:dyDescent="0.25">
      <c r="A59" s="51" t="s">
        <v>13</v>
      </c>
      <c r="B59" s="17">
        <v>0</v>
      </c>
      <c r="C59" s="17">
        <v>0</v>
      </c>
      <c r="D59" s="17">
        <f t="shared" si="56"/>
        <v>0</v>
      </c>
      <c r="E59" s="17">
        <v>0</v>
      </c>
      <c r="F59" s="17">
        <v>0</v>
      </c>
      <c r="G59" s="17">
        <f t="shared" si="57"/>
        <v>0</v>
      </c>
    </row>
    <row r="60" spans="1:7" ht="26.4" x14ac:dyDescent="0.25">
      <c r="A60" s="51" t="s">
        <v>25</v>
      </c>
      <c r="B60" s="17">
        <v>0</v>
      </c>
      <c r="C60" s="17">
        <v>0</v>
      </c>
      <c r="D60" s="17">
        <f t="shared" si="56"/>
        <v>0</v>
      </c>
      <c r="E60" s="17">
        <v>0</v>
      </c>
      <c r="F60" s="17">
        <v>0</v>
      </c>
      <c r="G60" s="17">
        <f t="shared" si="57"/>
        <v>0</v>
      </c>
    </row>
    <row r="61" spans="1:7" ht="11.25" customHeight="1" x14ac:dyDescent="0.25">
      <c r="A61" s="51" t="s">
        <v>26</v>
      </c>
      <c r="B61" s="17">
        <v>0</v>
      </c>
      <c r="C61" s="17">
        <v>0</v>
      </c>
      <c r="D61" s="17">
        <f t="shared" si="56"/>
        <v>0</v>
      </c>
      <c r="E61" s="17">
        <v>0</v>
      </c>
      <c r="F61" s="17">
        <v>0</v>
      </c>
      <c r="G61" s="17">
        <f t="shared" si="57"/>
        <v>0</v>
      </c>
    </row>
    <row r="62" spans="1:7" ht="26.4" x14ac:dyDescent="0.25">
      <c r="A62" s="51" t="s">
        <v>127</v>
      </c>
      <c r="B62" s="17">
        <v>0</v>
      </c>
      <c r="C62" s="17">
        <v>0</v>
      </c>
      <c r="D62" s="17">
        <f t="shared" si="56"/>
        <v>0</v>
      </c>
      <c r="E62" s="17">
        <v>0</v>
      </c>
      <c r="F62" s="17">
        <v>0</v>
      </c>
      <c r="G62" s="17">
        <f t="shared" si="57"/>
        <v>0</v>
      </c>
    </row>
    <row r="63" spans="1:7" ht="13.2" x14ac:dyDescent="0.25">
      <c r="A63" s="51" t="s">
        <v>14</v>
      </c>
      <c r="B63" s="17">
        <v>0</v>
      </c>
      <c r="C63" s="17">
        <v>0</v>
      </c>
      <c r="D63" s="17">
        <f t="shared" si="56"/>
        <v>0</v>
      </c>
      <c r="E63" s="17">
        <v>0</v>
      </c>
      <c r="F63" s="17">
        <v>0</v>
      </c>
      <c r="G63" s="17">
        <f t="shared" si="57"/>
        <v>0</v>
      </c>
    </row>
    <row r="64" spans="1:7" ht="13.2" x14ac:dyDescent="0.25">
      <c r="A64" s="44" t="s">
        <v>50</v>
      </c>
      <c r="B64" s="45">
        <f t="shared" ref="B64:G64" si="58">SUM(B57:B63)</f>
        <v>803418.75</v>
      </c>
      <c r="C64" s="45">
        <f t="shared" si="58"/>
        <v>2208775</v>
      </c>
      <c r="D64" s="45">
        <f t="shared" si="58"/>
        <v>3012193.75</v>
      </c>
      <c r="E64" s="45">
        <f t="shared" si="58"/>
        <v>3000000</v>
      </c>
      <c r="F64" s="45">
        <f t="shared" si="58"/>
        <v>3000000</v>
      </c>
      <c r="G64" s="45">
        <f t="shared" si="58"/>
        <v>12193.75</v>
      </c>
    </row>
    <row r="66" spans="1:2" x14ac:dyDescent="0.2">
      <c r="A66" s="1" t="s">
        <v>120</v>
      </c>
    </row>
    <row r="69" spans="1:2" ht="13.2" x14ac:dyDescent="0.25">
      <c r="B69" s="50"/>
    </row>
  </sheetData>
  <sheetProtection formatCells="0" formatColumns="0" formatRows="0" insertRows="0" deleteRows="0" autoFilter="0"/>
  <mergeCells count="11">
    <mergeCell ref="B2:F2"/>
    <mergeCell ref="G2:G3"/>
    <mergeCell ref="A1:G1"/>
    <mergeCell ref="A42:G42"/>
    <mergeCell ref="B54:F54"/>
    <mergeCell ref="G54:G55"/>
    <mergeCell ref="B43:F43"/>
    <mergeCell ref="G43:G44"/>
    <mergeCell ref="A53:G53"/>
    <mergeCell ref="A43:A45"/>
    <mergeCell ref="A54:A56"/>
  </mergeCells>
  <printOptions horizontalCentered="1"/>
  <pageMargins left="0.11811023622047245" right="0.11811023622047245" top="0.35433070866141736" bottom="0.15748031496062992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tabSelected="1" topLeftCell="A24" workbookViewId="0">
      <selection sqref="A1:G1"/>
    </sheetView>
  </sheetViews>
  <sheetFormatPr baseColWidth="10" defaultColWidth="12" defaultRowHeight="10.199999999999999" x14ac:dyDescent="0.2"/>
  <cols>
    <col min="1" max="1" width="57.7109375" style="1" customWidth="1"/>
    <col min="2" max="3" width="18.28515625" style="1" customWidth="1"/>
    <col min="4" max="4" width="20" style="1" customWidth="1"/>
    <col min="5" max="7" width="18.28515625" style="1" customWidth="1"/>
    <col min="8" max="16384" width="12" style="1"/>
  </cols>
  <sheetData>
    <row r="1" spans="1:7" ht="50.1" customHeight="1" x14ac:dyDescent="0.2">
      <c r="A1" s="7" t="s">
        <v>165</v>
      </c>
      <c r="B1" s="4"/>
      <c r="C1" s="4"/>
      <c r="D1" s="4"/>
      <c r="E1" s="4"/>
      <c r="F1" s="4"/>
      <c r="G1" s="5"/>
    </row>
    <row r="2" spans="1:7" ht="13.2" x14ac:dyDescent="0.2">
      <c r="A2" s="6"/>
      <c r="B2" s="7" t="s">
        <v>57</v>
      </c>
      <c r="C2" s="4"/>
      <c r="D2" s="4"/>
      <c r="E2" s="4"/>
      <c r="F2" s="5"/>
      <c r="G2" s="8" t="s">
        <v>56</v>
      </c>
    </row>
    <row r="3" spans="1:7" ht="24.9" customHeight="1" x14ac:dyDescent="0.2">
      <c r="A3" s="9" t="s">
        <v>51</v>
      </c>
      <c r="B3" s="10" t="s">
        <v>52</v>
      </c>
      <c r="C3" s="10" t="s">
        <v>117</v>
      </c>
      <c r="D3" s="10" t="s">
        <v>53</v>
      </c>
      <c r="E3" s="10" t="s">
        <v>54</v>
      </c>
      <c r="F3" s="10" t="s">
        <v>55</v>
      </c>
      <c r="G3" s="11"/>
    </row>
    <row r="4" spans="1:7" ht="13.2" x14ac:dyDescent="0.2">
      <c r="A4" s="12"/>
      <c r="B4" s="13">
        <v>1</v>
      </c>
      <c r="C4" s="13">
        <v>2</v>
      </c>
      <c r="D4" s="13" t="s">
        <v>118</v>
      </c>
      <c r="E4" s="13">
        <v>4</v>
      </c>
      <c r="F4" s="13">
        <v>5</v>
      </c>
      <c r="G4" s="13" t="s">
        <v>119</v>
      </c>
    </row>
    <row r="5" spans="1:7" ht="13.2" x14ac:dyDescent="0.25">
      <c r="A5" s="24"/>
      <c r="B5" s="52"/>
      <c r="C5" s="52"/>
      <c r="D5" s="52"/>
      <c r="E5" s="52"/>
      <c r="F5" s="52"/>
      <c r="G5" s="52"/>
    </row>
    <row r="6" spans="1:7" ht="13.2" x14ac:dyDescent="0.25">
      <c r="A6" s="53" t="s">
        <v>15</v>
      </c>
      <c r="B6" s="18">
        <f t="shared" ref="B6:G6" si="0">SUM(B7:B14)</f>
        <v>317483873.88999999</v>
      </c>
      <c r="C6" s="18">
        <f t="shared" si="0"/>
        <v>75673647.920000002</v>
      </c>
      <c r="D6" s="18">
        <f t="shared" si="0"/>
        <v>393157521.81</v>
      </c>
      <c r="E6" s="18">
        <f t="shared" si="0"/>
        <v>354617497.80999994</v>
      </c>
      <c r="F6" s="18">
        <f t="shared" si="0"/>
        <v>344279671.92000002</v>
      </c>
      <c r="G6" s="18">
        <f t="shared" si="0"/>
        <v>38540023.999999985</v>
      </c>
    </row>
    <row r="7" spans="1:7" ht="13.2" x14ac:dyDescent="0.25">
      <c r="A7" s="24" t="s">
        <v>40</v>
      </c>
      <c r="B7" s="17">
        <v>12043277.560000001</v>
      </c>
      <c r="C7" s="17">
        <v>45478.75</v>
      </c>
      <c r="D7" s="17">
        <f>B7+C7</f>
        <v>12088756.310000001</v>
      </c>
      <c r="E7" s="17">
        <v>15721128.84</v>
      </c>
      <c r="F7" s="17">
        <v>15222084.27</v>
      </c>
      <c r="G7" s="17">
        <f>D7-E7</f>
        <v>-3632372.5299999993</v>
      </c>
    </row>
    <row r="8" spans="1:7" ht="13.2" x14ac:dyDescent="0.25">
      <c r="A8" s="24" t="s">
        <v>16</v>
      </c>
      <c r="B8" s="17">
        <v>668804.01</v>
      </c>
      <c r="C8" s="17">
        <v>20222.89</v>
      </c>
      <c r="D8" s="17">
        <f t="shared" ref="D8:D14" si="1">B8+C8</f>
        <v>689026.9</v>
      </c>
      <c r="E8" s="17">
        <v>776444.15</v>
      </c>
      <c r="F8" s="17">
        <v>751729.49</v>
      </c>
      <c r="G8" s="17">
        <f t="shared" ref="G8:G14" si="2">D8-E8</f>
        <v>-87417.25</v>
      </c>
    </row>
    <row r="9" spans="1:7" ht="13.2" x14ac:dyDescent="0.25">
      <c r="A9" s="24" t="s">
        <v>166</v>
      </c>
      <c r="B9" s="17">
        <v>54589507.619999997</v>
      </c>
      <c r="C9" s="17">
        <v>35307754.350000001</v>
      </c>
      <c r="D9" s="17">
        <f t="shared" si="1"/>
        <v>89897261.969999999</v>
      </c>
      <c r="E9" s="17">
        <v>63371166.530000001</v>
      </c>
      <c r="F9" s="17">
        <v>61375248.939999998</v>
      </c>
      <c r="G9" s="17">
        <f t="shared" si="2"/>
        <v>26526095.439999998</v>
      </c>
    </row>
    <row r="10" spans="1:7" ht="13.2" x14ac:dyDescent="0.25">
      <c r="A10" s="24" t="s">
        <v>3</v>
      </c>
      <c r="B10" s="17">
        <v>0</v>
      </c>
      <c r="C10" s="17">
        <v>0</v>
      </c>
      <c r="D10" s="17">
        <f t="shared" si="1"/>
        <v>0</v>
      </c>
      <c r="E10" s="17">
        <v>0</v>
      </c>
      <c r="F10" s="17">
        <v>0</v>
      </c>
      <c r="G10" s="17">
        <f t="shared" si="2"/>
        <v>0</v>
      </c>
    </row>
    <row r="11" spans="1:7" ht="13.2" x14ac:dyDescent="0.25">
      <c r="A11" s="24" t="s">
        <v>22</v>
      </c>
      <c r="B11" s="17">
        <v>45712532</v>
      </c>
      <c r="C11" s="17">
        <v>34941617.759999998</v>
      </c>
      <c r="D11" s="17">
        <f t="shared" si="1"/>
        <v>80654149.75999999</v>
      </c>
      <c r="E11" s="17">
        <v>81492965.329999998</v>
      </c>
      <c r="F11" s="17">
        <v>78615668.980000004</v>
      </c>
      <c r="G11" s="17">
        <f t="shared" si="2"/>
        <v>-838815.57000000775</v>
      </c>
    </row>
    <row r="12" spans="1:7" ht="13.2" x14ac:dyDescent="0.25">
      <c r="A12" s="24" t="s">
        <v>17</v>
      </c>
      <c r="B12" s="17">
        <v>0</v>
      </c>
      <c r="C12" s="17">
        <v>0</v>
      </c>
      <c r="D12" s="17">
        <f t="shared" si="1"/>
        <v>0</v>
      </c>
      <c r="E12" s="17">
        <v>0</v>
      </c>
      <c r="F12" s="17">
        <v>0</v>
      </c>
      <c r="G12" s="17">
        <f t="shared" si="2"/>
        <v>0</v>
      </c>
    </row>
    <row r="13" spans="1:7" ht="13.2" x14ac:dyDescent="0.25">
      <c r="A13" s="24" t="s">
        <v>41</v>
      </c>
      <c r="B13" s="17">
        <v>140102189.75</v>
      </c>
      <c r="C13" s="17">
        <v>-7273583.3300000001</v>
      </c>
      <c r="D13" s="17">
        <f t="shared" si="1"/>
        <v>132828606.42</v>
      </c>
      <c r="E13" s="17">
        <v>114317063.68000001</v>
      </c>
      <c r="F13" s="17">
        <v>111457271.04000001</v>
      </c>
      <c r="G13" s="17">
        <f t="shared" si="2"/>
        <v>18511542.739999995</v>
      </c>
    </row>
    <row r="14" spans="1:7" ht="13.2" x14ac:dyDescent="0.25">
      <c r="A14" s="24" t="s">
        <v>18</v>
      </c>
      <c r="B14" s="17">
        <v>64367562.950000003</v>
      </c>
      <c r="C14" s="17">
        <v>12632157.5</v>
      </c>
      <c r="D14" s="17">
        <f t="shared" si="1"/>
        <v>76999720.450000003</v>
      </c>
      <c r="E14" s="17">
        <v>78938729.280000001</v>
      </c>
      <c r="F14" s="17">
        <v>76857669.200000003</v>
      </c>
      <c r="G14" s="17">
        <f t="shared" si="2"/>
        <v>-1939008.8299999982</v>
      </c>
    </row>
    <row r="15" spans="1:7" ht="13.2" x14ac:dyDescent="0.25">
      <c r="A15" s="53" t="s">
        <v>19</v>
      </c>
      <c r="B15" s="18">
        <f t="shared" ref="B15:G15" si="3">SUM(B16:B22)</f>
        <v>196772502.63999999</v>
      </c>
      <c r="C15" s="18">
        <f t="shared" si="3"/>
        <v>457070508.59000003</v>
      </c>
      <c r="D15" s="18">
        <f t="shared" si="3"/>
        <v>653843011.23000002</v>
      </c>
      <c r="E15" s="18">
        <f t="shared" si="3"/>
        <v>225664680.37</v>
      </c>
      <c r="F15" s="18">
        <f t="shared" si="3"/>
        <v>209977869.19000003</v>
      </c>
      <c r="G15" s="18">
        <f t="shared" si="3"/>
        <v>428178330.85999995</v>
      </c>
    </row>
    <row r="16" spans="1:7" ht="13.2" x14ac:dyDescent="0.25">
      <c r="A16" s="24" t="s">
        <v>42</v>
      </c>
      <c r="B16" s="17">
        <v>26904112.629999999</v>
      </c>
      <c r="C16" s="17">
        <v>78698000.129999995</v>
      </c>
      <c r="D16" s="17">
        <f>B16+C16</f>
        <v>105602112.75999999</v>
      </c>
      <c r="E16" s="17">
        <v>31518335.170000002</v>
      </c>
      <c r="F16" s="17">
        <v>28886905.02</v>
      </c>
      <c r="G16" s="17">
        <f t="shared" ref="G16:G22" si="4">D16-E16</f>
        <v>74083777.589999989</v>
      </c>
    </row>
    <row r="17" spans="1:7" ht="13.2" x14ac:dyDescent="0.25">
      <c r="A17" s="24" t="s">
        <v>27</v>
      </c>
      <c r="B17" s="17">
        <v>161270566.66999999</v>
      </c>
      <c r="C17" s="17">
        <v>350492435.92000002</v>
      </c>
      <c r="D17" s="17">
        <f t="shared" ref="D17:D22" si="5">B17+C17</f>
        <v>511763002.59000003</v>
      </c>
      <c r="E17" s="17">
        <v>183616539.96000001</v>
      </c>
      <c r="F17" s="17">
        <v>170928186.34</v>
      </c>
      <c r="G17" s="17">
        <f t="shared" si="4"/>
        <v>328146462.63</v>
      </c>
    </row>
    <row r="18" spans="1:7" ht="13.2" x14ac:dyDescent="0.25">
      <c r="A18" s="24" t="s">
        <v>20</v>
      </c>
      <c r="B18" s="17">
        <v>0</v>
      </c>
      <c r="C18" s="17">
        <v>0</v>
      </c>
      <c r="D18" s="17">
        <f t="shared" si="5"/>
        <v>0</v>
      </c>
      <c r="E18" s="17">
        <v>0</v>
      </c>
      <c r="F18" s="17">
        <v>0</v>
      </c>
      <c r="G18" s="17">
        <f t="shared" si="4"/>
        <v>0</v>
      </c>
    </row>
    <row r="19" spans="1:7" ht="26.4" x14ac:dyDescent="0.25">
      <c r="A19" s="24" t="s">
        <v>43</v>
      </c>
      <c r="B19" s="17">
        <v>8597823.3399999999</v>
      </c>
      <c r="C19" s="17">
        <v>27880072.539999999</v>
      </c>
      <c r="D19" s="17">
        <f t="shared" si="5"/>
        <v>36477895.879999995</v>
      </c>
      <c r="E19" s="17">
        <v>10529805.24</v>
      </c>
      <c r="F19" s="17">
        <v>10162777.83</v>
      </c>
      <c r="G19" s="17">
        <f t="shared" si="4"/>
        <v>25948090.639999993</v>
      </c>
    </row>
    <row r="20" spans="1:7" ht="13.2" x14ac:dyDescent="0.25">
      <c r="A20" s="24" t="s">
        <v>44</v>
      </c>
      <c r="B20" s="17">
        <v>0</v>
      </c>
      <c r="C20" s="17">
        <v>0</v>
      </c>
      <c r="D20" s="17">
        <f t="shared" si="5"/>
        <v>0</v>
      </c>
      <c r="E20" s="17">
        <v>0</v>
      </c>
      <c r="F20" s="17">
        <v>0</v>
      </c>
      <c r="G20" s="17">
        <f t="shared" si="4"/>
        <v>0</v>
      </c>
    </row>
    <row r="21" spans="1:7" ht="13.2" x14ac:dyDescent="0.25">
      <c r="A21" s="24" t="s">
        <v>45</v>
      </c>
      <c r="B21" s="17">
        <v>0</v>
      </c>
      <c r="C21" s="17">
        <v>0</v>
      </c>
      <c r="D21" s="17">
        <f t="shared" si="5"/>
        <v>0</v>
      </c>
      <c r="E21" s="17">
        <v>0</v>
      </c>
      <c r="F21" s="17">
        <v>0</v>
      </c>
      <c r="G21" s="17">
        <f t="shared" si="4"/>
        <v>0</v>
      </c>
    </row>
    <row r="22" spans="1:7" ht="13.2" x14ac:dyDescent="0.25">
      <c r="A22" s="24" t="s">
        <v>4</v>
      </c>
      <c r="B22" s="17">
        <v>0</v>
      </c>
      <c r="C22" s="17">
        <v>0</v>
      </c>
      <c r="D22" s="17">
        <f t="shared" si="5"/>
        <v>0</v>
      </c>
      <c r="E22" s="17">
        <v>0</v>
      </c>
      <c r="F22" s="17">
        <v>0</v>
      </c>
      <c r="G22" s="17">
        <f t="shared" si="4"/>
        <v>0</v>
      </c>
    </row>
    <row r="23" spans="1:7" ht="13.2" x14ac:dyDescent="0.25">
      <c r="A23" s="53" t="s">
        <v>46</v>
      </c>
      <c r="B23" s="18">
        <f t="shared" ref="B23:G23" si="6">SUM(B24:B32)</f>
        <v>89886914.729999989</v>
      </c>
      <c r="C23" s="18">
        <f t="shared" si="6"/>
        <v>40807276.100000001</v>
      </c>
      <c r="D23" s="18">
        <f t="shared" si="6"/>
        <v>130694190.83</v>
      </c>
      <c r="E23" s="18">
        <f t="shared" si="6"/>
        <v>96428061.299999997</v>
      </c>
      <c r="F23" s="18">
        <f t="shared" si="6"/>
        <v>93999340.989999995</v>
      </c>
      <c r="G23" s="18">
        <f t="shared" si="6"/>
        <v>34266129.529999994</v>
      </c>
    </row>
    <row r="24" spans="1:7" ht="26.4" x14ac:dyDescent="0.25">
      <c r="A24" s="24" t="s">
        <v>28</v>
      </c>
      <c r="B24" s="17">
        <v>36196849.890000001</v>
      </c>
      <c r="C24" s="17">
        <v>5949678.29</v>
      </c>
      <c r="D24" s="17">
        <f>B24+C24</f>
        <v>42146528.18</v>
      </c>
      <c r="E24" s="17">
        <v>32713867.16</v>
      </c>
      <c r="F24" s="17">
        <v>32056861.379999999</v>
      </c>
      <c r="G24" s="17">
        <f t="shared" ref="G24:G32" si="7">D24-E24</f>
        <v>9432661.0199999996</v>
      </c>
    </row>
    <row r="25" spans="1:7" ht="13.2" x14ac:dyDescent="0.25">
      <c r="A25" s="24" t="s">
        <v>23</v>
      </c>
      <c r="B25" s="17">
        <v>0</v>
      </c>
      <c r="C25" s="17">
        <v>0</v>
      </c>
      <c r="D25" s="17">
        <f t="shared" ref="D25:D32" si="8">B25+C25</f>
        <v>0</v>
      </c>
      <c r="E25" s="17">
        <v>0</v>
      </c>
      <c r="F25" s="17">
        <v>0</v>
      </c>
      <c r="G25" s="17">
        <f t="shared" si="7"/>
        <v>0</v>
      </c>
    </row>
    <row r="26" spans="1:7" ht="13.2" x14ac:dyDescent="0.25">
      <c r="A26" s="24" t="s">
        <v>29</v>
      </c>
      <c r="B26" s="17">
        <v>0</v>
      </c>
      <c r="C26" s="17">
        <v>3800000</v>
      </c>
      <c r="D26" s="17">
        <f t="shared" si="8"/>
        <v>3800000</v>
      </c>
      <c r="E26" s="17">
        <v>0</v>
      </c>
      <c r="F26" s="17">
        <v>0</v>
      </c>
      <c r="G26" s="17">
        <f t="shared" si="7"/>
        <v>3800000</v>
      </c>
    </row>
    <row r="27" spans="1:7" ht="13.2" x14ac:dyDescent="0.25">
      <c r="A27" s="24" t="s">
        <v>47</v>
      </c>
      <c r="B27" s="17">
        <v>0</v>
      </c>
      <c r="C27" s="17">
        <v>0</v>
      </c>
      <c r="D27" s="17">
        <f t="shared" si="8"/>
        <v>0</v>
      </c>
      <c r="E27" s="17">
        <v>0</v>
      </c>
      <c r="F27" s="17">
        <v>0</v>
      </c>
      <c r="G27" s="17">
        <f t="shared" si="7"/>
        <v>0</v>
      </c>
    </row>
    <row r="28" spans="1:7" ht="13.2" x14ac:dyDescent="0.25">
      <c r="A28" s="24" t="s">
        <v>21</v>
      </c>
      <c r="B28" s="17">
        <v>15176103.51</v>
      </c>
      <c r="C28" s="17">
        <v>3046213.24</v>
      </c>
      <c r="D28" s="17">
        <f t="shared" si="8"/>
        <v>18222316.75</v>
      </c>
      <c r="E28" s="17">
        <v>19275101.84</v>
      </c>
      <c r="F28" s="17">
        <v>18749887.899999999</v>
      </c>
      <c r="G28" s="17">
        <f t="shared" si="7"/>
        <v>-1052785.0899999999</v>
      </c>
    </row>
    <row r="29" spans="1:7" ht="13.2" x14ac:dyDescent="0.25">
      <c r="A29" s="24" t="s">
        <v>5</v>
      </c>
      <c r="B29" s="17">
        <v>0</v>
      </c>
      <c r="C29" s="17">
        <v>0</v>
      </c>
      <c r="D29" s="17">
        <f t="shared" si="8"/>
        <v>0</v>
      </c>
      <c r="E29" s="17">
        <v>0</v>
      </c>
      <c r="F29" s="17">
        <v>0</v>
      </c>
      <c r="G29" s="17">
        <f t="shared" si="7"/>
        <v>0</v>
      </c>
    </row>
    <row r="30" spans="1:7" ht="13.2" x14ac:dyDescent="0.25">
      <c r="A30" s="24" t="s">
        <v>6</v>
      </c>
      <c r="B30" s="17">
        <v>30293261.149999999</v>
      </c>
      <c r="C30" s="17">
        <v>27968702.510000002</v>
      </c>
      <c r="D30" s="17">
        <f t="shared" si="8"/>
        <v>58261963.659999996</v>
      </c>
      <c r="E30" s="17">
        <v>36227634.840000004</v>
      </c>
      <c r="F30" s="17">
        <v>35367156.189999998</v>
      </c>
      <c r="G30" s="17">
        <f t="shared" si="7"/>
        <v>22034328.819999993</v>
      </c>
    </row>
    <row r="31" spans="1:7" ht="13.2" x14ac:dyDescent="0.25">
      <c r="A31" s="24" t="s">
        <v>48</v>
      </c>
      <c r="B31" s="17">
        <v>8220700.1799999997</v>
      </c>
      <c r="C31" s="17">
        <v>42682.06</v>
      </c>
      <c r="D31" s="17">
        <f t="shared" si="8"/>
        <v>8263382.2399999993</v>
      </c>
      <c r="E31" s="17">
        <v>8211457.46</v>
      </c>
      <c r="F31" s="17">
        <v>7825435.5199999996</v>
      </c>
      <c r="G31" s="17">
        <f t="shared" si="7"/>
        <v>51924.779999999329</v>
      </c>
    </row>
    <row r="32" spans="1:7" ht="13.2" x14ac:dyDescent="0.25">
      <c r="A32" s="24" t="s">
        <v>30</v>
      </c>
      <c r="B32" s="17">
        <v>0</v>
      </c>
      <c r="C32" s="17">
        <v>0</v>
      </c>
      <c r="D32" s="17">
        <f t="shared" si="8"/>
        <v>0</v>
      </c>
      <c r="E32" s="17">
        <v>0</v>
      </c>
      <c r="F32" s="17">
        <v>0</v>
      </c>
      <c r="G32" s="17">
        <f t="shared" si="7"/>
        <v>0</v>
      </c>
    </row>
    <row r="33" spans="1:7" ht="13.2" x14ac:dyDescent="0.25">
      <c r="A33" s="53" t="s">
        <v>31</v>
      </c>
      <c r="B33" s="18">
        <f t="shared" ref="B33:G33" si="9">SUM(B34:B37)</f>
        <v>53044416.649999999</v>
      </c>
      <c r="C33" s="18">
        <f t="shared" si="9"/>
        <v>2000000</v>
      </c>
      <c r="D33" s="18">
        <f t="shared" si="9"/>
        <v>55044416.649999999</v>
      </c>
      <c r="E33" s="18">
        <f t="shared" si="9"/>
        <v>71173388.870000005</v>
      </c>
      <c r="F33" s="18">
        <f t="shared" si="9"/>
        <v>71173388.870000005</v>
      </c>
      <c r="G33" s="18">
        <f t="shared" si="9"/>
        <v>-16128972.220000006</v>
      </c>
    </row>
    <row r="34" spans="1:7" ht="26.4" x14ac:dyDescent="0.25">
      <c r="A34" s="24" t="s">
        <v>49</v>
      </c>
      <c r="B34" s="17">
        <v>0</v>
      </c>
      <c r="C34" s="17">
        <v>0</v>
      </c>
      <c r="D34" s="17">
        <f>B34+C34</f>
        <v>0</v>
      </c>
      <c r="E34" s="17">
        <v>0</v>
      </c>
      <c r="F34" s="17">
        <v>0</v>
      </c>
      <c r="G34" s="17">
        <f t="shared" ref="G34:G37" si="10">D34-E34</f>
        <v>0</v>
      </c>
    </row>
    <row r="35" spans="1:7" ht="11.25" customHeight="1" x14ac:dyDescent="0.25">
      <c r="A35" s="24" t="s">
        <v>24</v>
      </c>
      <c r="B35" s="17">
        <v>53044416.649999999</v>
      </c>
      <c r="C35" s="17">
        <v>2000000</v>
      </c>
      <c r="D35" s="17">
        <f t="shared" ref="D35:D37" si="11">B35+C35</f>
        <v>55044416.649999999</v>
      </c>
      <c r="E35" s="17">
        <v>71173388.870000005</v>
      </c>
      <c r="F35" s="17">
        <v>71173388.870000005</v>
      </c>
      <c r="G35" s="17">
        <f t="shared" si="10"/>
        <v>-16128972.220000006</v>
      </c>
    </row>
    <row r="36" spans="1:7" ht="13.2" x14ac:dyDescent="0.25">
      <c r="A36" s="24" t="s">
        <v>32</v>
      </c>
      <c r="B36" s="17">
        <v>0</v>
      </c>
      <c r="C36" s="17">
        <v>0</v>
      </c>
      <c r="D36" s="17">
        <f t="shared" si="11"/>
        <v>0</v>
      </c>
      <c r="E36" s="17">
        <v>0</v>
      </c>
      <c r="F36" s="17">
        <v>0</v>
      </c>
      <c r="G36" s="17">
        <f t="shared" si="10"/>
        <v>0</v>
      </c>
    </row>
    <row r="37" spans="1:7" ht="13.2" x14ac:dyDescent="0.25">
      <c r="A37" s="24" t="s">
        <v>7</v>
      </c>
      <c r="B37" s="17">
        <v>0</v>
      </c>
      <c r="C37" s="17">
        <v>0</v>
      </c>
      <c r="D37" s="17">
        <f t="shared" si="11"/>
        <v>0</v>
      </c>
      <c r="E37" s="17">
        <v>0</v>
      </c>
      <c r="F37" s="17">
        <v>0</v>
      </c>
      <c r="G37" s="17">
        <f t="shared" si="10"/>
        <v>0</v>
      </c>
    </row>
    <row r="38" spans="1:7" ht="13.2" x14ac:dyDescent="0.25">
      <c r="A38" s="44" t="s">
        <v>50</v>
      </c>
      <c r="B38" s="45">
        <f t="shared" ref="B38:G38" si="12">SUM(B33+B23+B15+B6)</f>
        <v>657187707.90999997</v>
      </c>
      <c r="C38" s="45">
        <f t="shared" si="12"/>
        <v>575551432.61000001</v>
      </c>
      <c r="D38" s="45">
        <f t="shared" si="12"/>
        <v>1232739140.52</v>
      </c>
      <c r="E38" s="45">
        <f t="shared" si="12"/>
        <v>747883628.3499999</v>
      </c>
      <c r="F38" s="45">
        <f t="shared" si="12"/>
        <v>719430270.97000003</v>
      </c>
      <c r="G38" s="45">
        <f t="shared" si="12"/>
        <v>484855512.16999996</v>
      </c>
    </row>
    <row r="40" spans="1:7" x14ac:dyDescent="0.2">
      <c r="A40" s="1" t="s">
        <v>120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31496062992125984" right="0.11811023622047245" top="0.55118110236220474" bottom="0.35433070866141736" header="0.31496062992125984" footer="0.31496062992125984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GL203</cp:lastModifiedBy>
  <cp:lastPrinted>2024-01-30T20:54:12Z</cp:lastPrinted>
  <dcterms:created xsi:type="dcterms:W3CDTF">2014-02-10T03:37:14Z</dcterms:created>
  <dcterms:modified xsi:type="dcterms:W3CDTF">2024-01-30T21:45:58Z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